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65" yWindow="4095" windowWidth="2073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22" i="13" l="1"/>
  <c r="D99" i="13"/>
  <c r="D28" i="13"/>
  <c r="D105" i="13" l="1"/>
  <c r="D108" i="13"/>
  <c r="D37" i="13" l="1"/>
  <c r="D98" i="13"/>
  <c r="D45" i="13"/>
  <c r="D48" i="13"/>
  <c r="D49" i="13"/>
  <c r="D51" i="13"/>
  <c r="D52" i="13"/>
  <c r="D53" i="13"/>
  <c r="D54" i="13"/>
  <c r="D60" i="13"/>
  <c r="D61" i="13"/>
  <c r="D34" i="13"/>
  <c r="D35" i="13"/>
  <c r="D36" i="13"/>
  <c r="D66" i="13" l="1"/>
  <c r="D67" i="13" l="1"/>
  <c r="D109" i="13" l="1"/>
  <c r="D97" i="13" l="1"/>
  <c r="D95" i="13" s="1"/>
  <c r="D94" i="13"/>
  <c r="D89" i="13"/>
  <c r="D86" i="13"/>
  <c r="D87" i="13"/>
  <c r="D88" i="13"/>
  <c r="D85" i="13"/>
  <c r="D81" i="13"/>
  <c r="D82" i="13"/>
  <c r="D70" i="13"/>
  <c r="D72" i="13"/>
  <c r="D62" i="13"/>
  <c r="D63" i="13"/>
  <c r="D64" i="13" l="1"/>
  <c r="D163" i="13"/>
  <c r="D154" i="13"/>
  <c r="D145" i="13"/>
  <c r="D78" i="13" l="1"/>
  <c r="D33" i="13" l="1"/>
  <c r="D32" i="13"/>
  <c r="D30" i="13" l="1"/>
  <c r="D16" i="13"/>
  <c r="D93" i="13" l="1"/>
  <c r="D83" i="13"/>
  <c r="D29" i="13"/>
  <c r="D110" i="13" l="1"/>
  <c r="D9" i="13"/>
  <c r="D117" i="13"/>
  <c r="D159" i="13"/>
  <c r="D158" i="13"/>
  <c r="D168" i="13"/>
  <c r="D167" i="13"/>
  <c r="D166" i="13"/>
  <c r="D169" i="13" s="1"/>
  <c r="D150" i="13"/>
  <c r="D149" i="13"/>
  <c r="D148" i="13"/>
  <c r="D151" i="13" s="1"/>
  <c r="D141" i="13"/>
  <c r="D142" i="13"/>
  <c r="D12" i="13"/>
  <c r="D157" i="13"/>
  <c r="D160" i="13" s="1"/>
  <c r="D25" i="13" l="1"/>
  <c r="D23" i="13" s="1"/>
  <c r="D120" i="13"/>
</calcChain>
</file>

<file path=xl/sharedStrings.xml><?xml version="1.0" encoding="utf-8"?>
<sst xmlns="http://schemas.openxmlformats.org/spreadsheetml/2006/main" count="1200" uniqueCount="621">
  <si>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</si>
  <si>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</si>
  <si>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</si>
  <si>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</si>
  <si>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</si>
  <si>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</si>
  <si>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</si>
  <si>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</si>
  <si>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</si>
  <si>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</si>
  <si>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</si>
  <si>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</si>
  <si>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</si>
  <si>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</si>
  <si>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</si>
  <si>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</si>
  <si>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</si>
  <si>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</si>
  <si>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</si>
  <si>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</si>
  <si>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</si>
  <si>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</si>
  <si>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</si>
  <si>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</si>
  <si>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</si>
  <si>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</si>
  <si>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</si>
  <si>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</si>
  <si>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</si>
  <si>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</si>
  <si>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</si>
  <si>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</si>
  <si>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</si>
  <si>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</si>
  <si>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</si>
  <si>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</si>
  <si>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</si>
  <si>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</si>
  <si>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</si>
  <si>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</si>
  <si>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</si>
  <si>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</si>
  <si>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</si>
  <si>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</si>
  <si>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</si>
  <si>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</si>
  <si>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</si>
  <si>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</si>
  <si>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</si>
  <si>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</si>
  <si>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</si>
  <si>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</si>
  <si>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</si>
  <si>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</si>
  <si>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</si>
  <si>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</si>
  <si>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</si>
  <si>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</si>
  <si>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</si>
  <si>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</si>
  <si>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</si>
  <si>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</si>
  <si>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</si>
  <si>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</si>
  <si>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</si>
  <si>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</si>
  <si>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</si>
  <si>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</si>
  <si>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</si>
  <si>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</si>
  <si>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</si>
  <si>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</si>
  <si>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</si>
  <si>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</si>
  <si>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</si>
  <si>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</si>
  <si>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</si>
  <si>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</si>
  <si>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</si>
  <si>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</si>
  <si>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</si>
  <si>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</si>
  <si>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</si>
  <si>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</si>
  <si>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</si>
  <si>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</si>
  <si>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</si>
  <si>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</si>
  <si>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</si>
  <si>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</si>
  <si>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</si>
  <si>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</si>
  <si>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</si>
  <si>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</si>
  <si>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</si>
  <si>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</si>
  <si>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</si>
  <si>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</si>
  <si>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</si>
  <si>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</si>
  <si>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</si>
  <si>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</si>
  <si>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</si>
  <si>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</si>
  <si>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</si>
  <si>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</si>
  <si>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</si>
  <si>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</si>
  <si>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</si>
  <si>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</si>
  <si>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</si>
  <si>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</si>
  <si>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</si>
  <si>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</si>
  <si>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</si>
  <si>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</si>
  <si>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</si>
  <si>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</si>
  <si>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</si>
  <si>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</si>
  <si>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</si>
  <si>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</si>
  <si>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</si>
  <si>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</si>
  <si>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</si>
  <si>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</si>
  <si>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</si>
  <si>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</si>
  <si>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</si>
  <si>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</si>
  <si>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</si>
  <si>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</si>
  <si>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</si>
  <si>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</si>
  <si>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</si>
  <si>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</si>
  <si>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</si>
  <si>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</si>
  <si>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</si>
  <si>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</si>
  <si>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</si>
  <si>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</si>
  <si>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</si>
  <si>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</si>
  <si>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</si>
  <si>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</si>
  <si>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</si>
  <si>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</si>
  <si>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</si>
  <si>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</si>
  <si>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</si>
  <si>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</si>
  <si>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</si>
  <si>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</si>
  <si>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</si>
  <si>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</si>
  <si>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</si>
  <si>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</si>
  <si>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</si>
  <si>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</si>
  <si>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</si>
  <si>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</si>
  <si>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</si>
  <si>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</si>
  <si>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</si>
  <si>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</si>
  <si>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</si>
  <si>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</si>
  <si>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</si>
  <si>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</si>
  <si>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</si>
  <si>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</si>
  <si>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</si>
  <si>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</si>
  <si>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</si>
  <si>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</si>
  <si>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</si>
  <si>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</si>
  <si>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</si>
  <si>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</si>
  <si>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</si>
  <si>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</si>
  <si>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</si>
  <si>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</si>
  <si>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</si>
  <si>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</si>
  <si>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</si>
  <si>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</si>
  <si>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</si>
  <si>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</si>
  <si>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</si>
  <si>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</si>
  <si>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</si>
  <si>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</si>
  <si>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</si>
  <si>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</si>
  <si>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</si>
  <si>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</si>
  <si>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</si>
  <si>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</si>
  <si>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</si>
  <si>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</si>
  <si>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</si>
  <si>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</si>
  <si>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</si>
  <si>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</si>
  <si>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</si>
  <si>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</si>
  <si>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</si>
  <si>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</si>
  <si>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</si>
  <si>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</si>
  <si>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</si>
  <si>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</si>
  <si>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</si>
  <si>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</si>
  <si>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</si>
  <si>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</si>
  <si>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</si>
  <si>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</si>
  <si>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</si>
  <si>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</si>
  <si>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</si>
  <si>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</si>
  <si>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</si>
  <si>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</si>
  <si>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</si>
  <si>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</si>
  <si>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</si>
  <si>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</si>
  <si>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</si>
  <si>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</si>
  <si>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</si>
  <si>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</si>
  <si>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</si>
  <si>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</si>
  <si>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</si>
  <si>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</si>
  <si>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</si>
  <si>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</si>
  <si>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</si>
  <si>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</si>
  <si>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</si>
  <si>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</si>
  <si>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</si>
  <si>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</si>
  <si>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</si>
  <si>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</si>
  <si>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</si>
  <si>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</si>
  <si>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</si>
  <si>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</si>
  <si>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</si>
  <si>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</si>
  <si>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</si>
  <si>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</si>
  <si>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</si>
  <si>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</si>
  <si>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</si>
  <si>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</si>
  <si>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</si>
  <si>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</si>
  <si>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</si>
  <si>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</si>
  <si>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</si>
  <si>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</si>
  <si>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</si>
  <si>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</si>
  <si>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</si>
  <si>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</si>
  <si>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</si>
  <si>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</si>
  <si>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</si>
  <si>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</si>
  <si>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</si>
  <si>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</si>
  <si>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</si>
  <si>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</si>
  <si>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</si>
  <si>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</si>
  <si>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</si>
  <si>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</si>
  <si>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</si>
  <si>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</si>
  <si>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</si>
  <si>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</si>
  <si>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</si>
  <si>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</si>
  <si>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</si>
  <si>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</si>
  <si>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</si>
  <si>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</si>
  <si>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</si>
  <si>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</si>
  <si>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</si>
  <si>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</si>
  <si>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</si>
  <si>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</si>
  <si>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</si>
  <si>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</si>
  <si>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</si>
  <si>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</si>
  <si>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</si>
  <si>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</si>
  <si>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</si>
  <si>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</si>
  <si>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</si>
  <si>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</si>
  <si>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</si>
  <si>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</si>
  <si>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</si>
  <si>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</si>
  <si>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</si>
  <si>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</si>
  <si>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</si>
  <si>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</si>
  <si>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</si>
  <si>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</si>
  <si>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</si>
  <si>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</si>
  <si>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</si>
  <si>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</si>
  <si>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</si>
  <si>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</si>
  <si>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</si>
  <si>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</si>
  <si>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</si>
  <si>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</si>
  <si>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</si>
  <si>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</si>
  <si>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</si>
  <si>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</si>
  <si>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</si>
  <si>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</si>
  <si>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</si>
  <si>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</si>
  <si>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</si>
  <si>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</si>
  <si>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</si>
  <si>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</si>
  <si>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</si>
  <si>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</si>
  <si>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</si>
  <si>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</si>
  <si>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</si>
  <si>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</si>
  <si>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</si>
  <si>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</si>
  <si>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</si>
  <si>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</si>
  <si>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</si>
  <si>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</si>
  <si>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</si>
  <si>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</si>
  <si>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</si>
  <si>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</si>
  <si>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</si>
  <si>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</si>
  <si>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</si>
  <si>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</si>
  <si>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</si>
  <si>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</si>
  <si>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</si>
  <si>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</si>
  <si>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</si>
  <si>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</si>
  <si>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</si>
  <si>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</si>
  <si>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</si>
  <si>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</si>
  <si>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</si>
  <si>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</si>
  <si>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</si>
  <si>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</si>
  <si>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</si>
  <si>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</si>
  <si>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</si>
  <si>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</si>
  <si>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</si>
  <si>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</si>
  <si>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</si>
  <si>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</si>
  <si>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</si>
  <si>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</si>
  <si>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</si>
  <si>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</si>
  <si>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</si>
  <si>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</si>
  <si>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</si>
  <si>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</si>
  <si>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</si>
  <si>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</si>
  <si>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</si>
  <si>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</si>
  <si>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</si>
  <si>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</si>
  <si>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</si>
  <si>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</si>
  <si>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</si>
  <si>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</si>
  <si>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</si>
  <si>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</si>
  <si>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</si>
  <si>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</si>
  <si>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</si>
  <si>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</si>
  <si>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</si>
  <si>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</si>
  <si>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</si>
  <si>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</si>
  <si>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</si>
  <si>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</si>
  <si>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</si>
  <si>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</si>
  <si>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</si>
  <si>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</si>
  <si>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</si>
  <si>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</si>
  <si>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</si>
  <si>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</si>
  <si>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</si>
  <si>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</si>
  <si>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</si>
  <si>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</si>
  <si>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</si>
  <si>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</si>
  <si>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</si>
  <si>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</si>
  <si>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</si>
  <si>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</si>
  <si>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</si>
  <si>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</si>
  <si>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</si>
  <si>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</si>
  <si>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</si>
  <si>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</si>
  <si>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</si>
  <si>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</si>
  <si>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</si>
  <si>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</si>
  <si>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</si>
  <si>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</si>
  <si>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</si>
  <si>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</si>
  <si>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</si>
  <si>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</si>
  <si>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</si>
  <si>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</si>
  <si>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</si>
  <si>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</si>
  <si>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</si>
  <si>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</si>
  <si>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</si>
  <si>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</si>
  <si>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</si>
  <si>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</si>
  <si>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</si>
  <si>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</si>
  <si>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</si>
  <si>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</si>
  <si>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</si>
  <si>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</si>
  <si>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</si>
  <si>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</si>
  <si>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</si>
  <si>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</si>
  <si>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</si>
  <si>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</si>
  <si>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</si>
  <si>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</si>
  <si>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</si>
  <si>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</si>
  <si>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</si>
  <si>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</si>
  <si>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</si>
  <si>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</si>
  <si>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</si>
  <si>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</si>
  <si>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</si>
  <si>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</si>
  <si>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</si>
  <si>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</si>
  <si>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</si>
  <si>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</si>
  <si>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</si>
  <si>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</si>
  <si>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</si>
  <si>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</si>
  <si>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</si>
  <si>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</si>
  <si>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</si>
  <si>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</si>
  <si>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</si>
  <si>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</si>
  <si>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</si>
  <si>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</si>
  <si>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</si>
  <si>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</si>
  <si>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</si>
  <si>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</si>
  <si>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</si>
  <si>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</si>
  <si>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</si>
  <si>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</si>
  <si>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</si>
  <si>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Ремонт групповых щитков на л/клетке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</si>
  <si>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</si>
  <si>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</si>
  <si>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</si>
  <si>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</si>
  <si>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</si>
  <si>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</si>
  <si>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</si>
  <si>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</si>
  <si>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</si>
  <si>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</si>
  <si>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</si>
  <si>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</si>
  <si>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</si>
  <si>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</si>
  <si>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</si>
  <si>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</si>
  <si>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</si>
  <si>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</si>
  <si>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</si>
  <si>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</si>
  <si>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</si>
  <si>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</si>
  <si>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</si>
  <si>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</si>
  <si>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</si>
  <si>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</si>
  <si>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</si>
  <si>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</si>
  <si>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</si>
  <si>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</si>
  <si>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</si>
  <si>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</si>
  <si>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</si>
  <si>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</si>
  <si>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</si>
  <si>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</si>
  <si>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</si>
  <si>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</si>
  <si>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</si>
  <si>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</si>
  <si>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</si>
  <si>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</si>
  <si>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</si>
  <si>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</si>
  <si>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</si>
  <si>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17/1</t>
  </si>
  <si>
    <t>Врезка вдействующие сети трубопроводов Д-25мм</t>
  </si>
  <si>
    <t>Смена трубопроводов Д-32мм</t>
  </si>
  <si>
    <t>21.12</t>
  </si>
  <si>
    <t>Работы по содержанию и ремонту мусоропроводов</t>
  </si>
  <si>
    <t>Установка заглушек на трубопроводах</t>
  </si>
  <si>
    <t>Временная заделка свищей и трещин на трубопроводах установкой хомутов Д-20,75мм</t>
  </si>
  <si>
    <t>Очистка канализационной сети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</si>
  <si>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</si>
  <si>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</si>
  <si>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</si>
  <si>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</si>
  <si>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Смена трубопроводов Д-25мм</t>
  </si>
  <si>
    <t>Окравка газовых труб</t>
  </si>
  <si>
    <t xml:space="preserve">Ремонт подъезда № </t>
  </si>
  <si>
    <t>1250 м2</t>
  </si>
  <si>
    <t>Временная заделка свищей и трещин на трубопроводах установкой хомутов Д-32мм</t>
  </si>
  <si>
    <t>Смена трубопроводов Д-15мм</t>
  </si>
  <si>
    <t>2 м</t>
  </si>
  <si>
    <t>Смена сгонов Д-15мм</t>
  </si>
  <si>
    <t>2 шт</t>
  </si>
  <si>
    <t>10 шт</t>
  </si>
  <si>
    <t>Ремонт металлических ограждений</t>
  </si>
  <si>
    <t>Смена шаровых кранов Д-15мм</t>
  </si>
  <si>
    <t>Смена шаровых кранов Д-25мм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</si>
  <si>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</si>
  <si>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</si>
  <si>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</si>
  <si>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шт.</t>
  </si>
  <si>
    <t xml:space="preserve">Россыпь противогололедных материалов на тротуарах вручную </t>
  </si>
  <si>
    <t>10 м</t>
  </si>
  <si>
    <t>9 шт</t>
  </si>
  <si>
    <t>11 шт</t>
  </si>
  <si>
    <t>23 шт</t>
  </si>
  <si>
    <t>Смена ламп накаливания Е27</t>
  </si>
  <si>
    <t xml:space="preserve">Смена ламп накаливания </t>
  </si>
  <si>
    <t>4 шт</t>
  </si>
  <si>
    <t>20 м</t>
  </si>
  <si>
    <t>Врезка вдействующие сети трубопроводов Д-15мм</t>
  </si>
  <si>
    <t>Закраска граффити</t>
  </si>
  <si>
    <t>1,4 м2</t>
  </si>
  <si>
    <t>1м</t>
  </si>
  <si>
    <t>Врезка резьбы диаметром 15 мм</t>
  </si>
  <si>
    <t>3 шт</t>
  </si>
  <si>
    <t>Смена  светильника  потолочного</t>
  </si>
  <si>
    <t>Замена стояка в квартире диаметром 25 мм</t>
  </si>
  <si>
    <t>12 м</t>
  </si>
  <si>
    <t>Ремонтные работы на системе канализации в техподполье</t>
  </si>
  <si>
    <t>Смена вентилей диаметром 15 мм</t>
  </si>
  <si>
    <t>Монтаж резьбы диаметром 15 мм</t>
  </si>
  <si>
    <t>Смена трубопроводов Д-50мм</t>
  </si>
  <si>
    <t>4 м</t>
  </si>
  <si>
    <t>Смена трубопроводов Д-20мм</t>
  </si>
  <si>
    <t>1 м</t>
  </si>
  <si>
    <t>Врезка вдействующие сети трубопроводов Д-20мм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</si>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</sst>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4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165" fontId="2" fillId="0" borderId="15" xfId="11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5" fillId="0" borderId="0" xfId="116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26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26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2" fillId="0" borderId="26" xfId="79" applyBorder="1" applyAlignment="1" applyProtection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left" vertical="top" wrapText="1" indent="4"/>
    </xf>
    <xf numFmtId="0" fontId="4" fillId="0" borderId="2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 indent="1"/>
    </xf>
    <xf numFmtId="0" fontId="8" fillId="0" borderId="26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wrapText="1"/>
    </xf>
    <xf numFmtId="4" fontId="51" fillId="0" borderId="19" xfId="0" applyNumberFormat="1" applyFont="1" applyFill="1" applyBorder="1" applyAlignment="1">
      <alignment horizontal="right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horizontal="center" wrapText="1"/>
    </xf>
    <xf numFmtId="4" fontId="51" fillId="0" borderId="25" xfId="0" applyNumberFormat="1" applyFont="1" applyFill="1" applyBorder="1" applyAlignment="1">
      <alignment horizontal="right" wrapText="1"/>
    </xf>
    <xf numFmtId="0" fontId="51" fillId="0" borderId="10" xfId="0" applyFont="1" applyFill="1" applyBorder="1" applyAlignment="1">
      <alignment wrapText="1"/>
    </xf>
    <xf numFmtId="0" fontId="53" fillId="0" borderId="15" xfId="0" applyFont="1" applyFill="1" applyBorder="1" applyAlignment="1">
      <alignment vertic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2" xfId="0" applyNumberFormat="1" applyFont="1" applyFill="1" applyBorder="1" applyAlignment="1">
      <alignment horizontal="left" vertical="top" wrapText="1" indent="1"/>
    </xf>
    <xf numFmtId="0" fontId="51" fillId="0" borderId="24" xfId="0" applyFont="1" applyFill="1" applyBorder="1" applyAlignment="1">
      <alignment horizontal="center" wrapText="1"/>
    </xf>
    <xf numFmtId="4" fontId="51" fillId="0" borderId="26" xfId="0" applyNumberFormat="1" applyFont="1" applyFill="1" applyBorder="1" applyAlignment="1">
      <alignment horizontal="right" wrapText="1"/>
    </xf>
    <xf numFmtId="0" fontId="53" fillId="0" borderId="26" xfId="116" applyFont="1" applyFill="1" applyBorder="1" applyAlignment="1">
      <alignment vertical="center" wrapText="1"/>
    </xf>
    <xf numFmtId="0" fontId="53" fillId="0" borderId="23" xfId="116" applyFont="1" applyFill="1" applyBorder="1" applyAlignment="1">
      <alignment horizontal="center" vertical="center" wrapText="1"/>
    </xf>
    <xf numFmtId="0" fontId="0" fillId="0" borderId="0" xfId="0" applyFill="1"/>
    <xf numFmtId="0" fontId="51" fillId="0" borderId="2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0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8" t="s">
        <v>476</v>
      </c>
    </row>
    <row r="3" spans="1:9" x14ac:dyDescent="0.2">
      <c r="A3" t="s">
        <v>320</v>
      </c>
    </row>
    <row r="4" spans="1:9" x14ac:dyDescent="0.2">
      <c r="B4" t="s">
        <v>561</v>
      </c>
    </row>
    <row r="6" spans="1:9" ht="21.75" customHeight="1" x14ac:dyDescent="0.2">
      <c r="A6" s="24" t="s">
        <v>321</v>
      </c>
      <c r="B6" s="24" t="s">
        <v>322</v>
      </c>
      <c r="C6" s="24" t="s">
        <v>323</v>
      </c>
      <c r="D6" s="24" t="s">
        <v>324</v>
      </c>
    </row>
    <row r="7" spans="1:9" ht="27" customHeight="1" x14ac:dyDescent="0.2">
      <c r="A7" s="19" t="s">
        <v>362</v>
      </c>
      <c r="B7" s="50" t="s">
        <v>325</v>
      </c>
      <c r="C7" s="21" t="s">
        <v>326</v>
      </c>
      <c r="D7" s="21"/>
      <c r="E7" s="66" t="s">
        <v>307</v>
      </c>
      <c r="F7" s="67"/>
      <c r="G7" s="67"/>
      <c r="H7" s="67"/>
      <c r="I7" s="33"/>
    </row>
    <row r="8" spans="1:9" ht="12.75" customHeight="1" x14ac:dyDescent="0.2">
      <c r="A8" s="65" t="s">
        <v>327</v>
      </c>
      <c r="B8" s="65"/>
      <c r="C8" s="65"/>
      <c r="D8" s="65"/>
    </row>
    <row r="9" spans="1:9" ht="63.75" x14ac:dyDescent="0.2">
      <c r="A9" s="72" t="s">
        <v>16</v>
      </c>
      <c r="B9" s="73" t="s">
        <v>328</v>
      </c>
      <c r="C9" s="74" t="s">
        <v>326</v>
      </c>
      <c r="D9" s="75" t="s">
        <v>606</v>
      </c>
      <c r="E9" s="18" t="s">
        <v>44</v>
      </c>
    </row>
    <row r="10" spans="1:9" x14ac:dyDescent="0.2">
      <c r="A10" s="72"/>
      <c r="B10" s="76" t="s">
        <v>408</v>
      </c>
      <c r="C10" s="74"/>
      <c r="D10" s="77"/>
      <c r="E10" s="18"/>
    </row>
    <row r="11" spans="1:9" ht="38.25" x14ac:dyDescent="0.2">
      <c r="A11" s="72" t="s">
        <v>359</v>
      </c>
      <c r="B11" s="73" t="s">
        <v>329</v>
      </c>
      <c r="C11" s="74" t="s">
        <v>326</v>
      </c>
      <c r="D11" s="78" t="s">
        <v>607</v>
      </c>
    </row>
    <row r="12" spans="1:9" ht="17.25" customHeight="1" x14ac:dyDescent="0.2">
      <c r="A12" s="72" t="s">
        <v>17</v>
      </c>
      <c r="B12" s="73" t="s">
        <v>330</v>
      </c>
      <c r="C12" s="74" t="s">
        <v>326</v>
      </c>
      <c r="D12" s="77" t="s">
        <v>608</v>
      </c>
      <c r="E12" s="66" t="s">
        <v>409</v>
      </c>
      <c r="F12" s="67"/>
      <c r="G12" s="67"/>
      <c r="H12" s="67"/>
      <c r="I12" s="67"/>
    </row>
    <row r="13" spans="1:9" ht="17.25" customHeight="1" x14ac:dyDescent="0.2">
      <c r="A13" s="72"/>
      <c r="B13" s="76" t="s">
        <v>410</v>
      </c>
      <c r="C13" s="74"/>
      <c r="D13" s="77" t="s">
        <v>609</v>
      </c>
      <c r="E13" s="66"/>
      <c r="F13" s="67"/>
      <c r="G13" s="67"/>
      <c r="H13" s="67"/>
      <c r="I13" s="67"/>
    </row>
    <row r="14" spans="1:9" ht="17.25" customHeight="1" x14ac:dyDescent="0.2">
      <c r="A14" s="72"/>
      <c r="B14" s="76" t="s">
        <v>411</v>
      </c>
      <c r="C14" s="74"/>
      <c r="D14" s="77" t="s">
        <v>610</v>
      </c>
      <c r="E14" s="66"/>
      <c r="F14" s="67"/>
      <c r="G14" s="67"/>
      <c r="H14" s="67"/>
      <c r="I14" s="67"/>
    </row>
    <row r="15" spans="1:9" ht="51" x14ac:dyDescent="0.2">
      <c r="A15" s="72" t="s">
        <v>18</v>
      </c>
      <c r="B15" s="73" t="s">
        <v>331</v>
      </c>
      <c r="C15" s="74" t="s">
        <v>326</v>
      </c>
      <c r="D15" s="79" t="s">
        <v>611</v>
      </c>
    </row>
    <row r="16" spans="1:9" ht="25.5" x14ac:dyDescent="0.2">
      <c r="A16" s="72" t="s">
        <v>19</v>
      </c>
      <c r="B16" s="80" t="s">
        <v>332</v>
      </c>
      <c r="C16" s="74" t="s">
        <v>326</v>
      </c>
      <c r="D16" s="81">
        <v>5050025306</v>
      </c>
    </row>
    <row r="17" spans="1:14" ht="38.25" x14ac:dyDescent="0.2">
      <c r="A17" s="72" t="s">
        <v>20</v>
      </c>
      <c r="B17" s="80" t="s">
        <v>318</v>
      </c>
      <c r="C17" s="74" t="s">
        <v>326</v>
      </c>
      <c r="D17" s="82" t="s">
        <v>612</v>
      </c>
    </row>
    <row r="18" spans="1:14" ht="38.25" x14ac:dyDescent="0.2">
      <c r="A18" s="72" t="s">
        <v>21</v>
      </c>
      <c r="B18" s="80" t="s">
        <v>333</v>
      </c>
      <c r="C18" s="74" t="s">
        <v>326</v>
      </c>
      <c r="D18" s="82" t="s">
        <v>612</v>
      </c>
    </row>
    <row r="19" spans="1:14" ht="27" customHeight="1" x14ac:dyDescent="0.2">
      <c r="A19" s="72" t="s">
        <v>22</v>
      </c>
      <c r="B19" s="80" t="s">
        <v>334</v>
      </c>
      <c r="C19" s="74" t="s">
        <v>326</v>
      </c>
      <c r="D19" s="83" t="s">
        <v>613</v>
      </c>
      <c r="E19" s="68" t="s">
        <v>308</v>
      </c>
      <c r="F19" s="69"/>
      <c r="G19" s="69"/>
      <c r="H19" s="69"/>
      <c r="I19" s="69"/>
    </row>
    <row r="20" spans="1:14" x14ac:dyDescent="0.2">
      <c r="A20" s="72" t="s">
        <v>23</v>
      </c>
      <c r="B20" s="73" t="s">
        <v>335</v>
      </c>
      <c r="C20" s="74" t="s">
        <v>326</v>
      </c>
      <c r="D20" s="42" t="s">
        <v>614</v>
      </c>
    </row>
    <row r="21" spans="1:14" ht="25.5" x14ac:dyDescent="0.2">
      <c r="A21" s="72" t="s">
        <v>24</v>
      </c>
      <c r="B21" s="73" t="s">
        <v>336</v>
      </c>
      <c r="C21" s="74" t="s">
        <v>326</v>
      </c>
      <c r="D21" s="75"/>
    </row>
    <row r="22" spans="1:14" x14ac:dyDescent="0.2">
      <c r="A22" s="72" t="s">
        <v>363</v>
      </c>
      <c r="B22" s="73" t="s">
        <v>337</v>
      </c>
      <c r="C22" s="74" t="s">
        <v>326</v>
      </c>
      <c r="D22" s="77" t="s">
        <v>615</v>
      </c>
    </row>
    <row r="23" spans="1:14" x14ac:dyDescent="0.2">
      <c r="A23" s="72"/>
      <c r="B23" s="76" t="s">
        <v>103</v>
      </c>
      <c r="C23" s="74" t="s">
        <v>326</v>
      </c>
      <c r="D23" s="74"/>
    </row>
    <row r="24" spans="1:14" ht="24.75" customHeight="1" x14ac:dyDescent="0.2">
      <c r="A24" s="72" t="s">
        <v>364</v>
      </c>
      <c r="B24" s="73" t="s">
        <v>338</v>
      </c>
      <c r="C24" s="74" t="s">
        <v>326</v>
      </c>
      <c r="D24" s="84" t="s">
        <v>616</v>
      </c>
      <c r="E24" s="66" t="s">
        <v>309</v>
      </c>
      <c r="F24" s="67"/>
      <c r="G24" s="67"/>
      <c r="H24" s="67"/>
      <c r="I24" s="67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72" t="s">
        <v>365</v>
      </c>
      <c r="B25" s="73" t="s">
        <v>339</v>
      </c>
      <c r="C25" s="74" t="s">
        <v>326</v>
      </c>
      <c r="D25" s="84"/>
      <c r="K25" s="22" t="s">
        <v>413</v>
      </c>
      <c r="L25" s="26" t="s">
        <v>11</v>
      </c>
      <c r="M25" s="22" t="s">
        <v>10</v>
      </c>
      <c r="N25" s="22" t="s">
        <v>14</v>
      </c>
    </row>
    <row r="26" spans="1:14" ht="51" x14ac:dyDescent="0.2">
      <c r="A26" s="72" t="s">
        <v>366</v>
      </c>
      <c r="B26" s="85" t="s">
        <v>340</v>
      </c>
      <c r="C26" s="74" t="s">
        <v>326</v>
      </c>
      <c r="D26" s="82" t="s">
        <v>617</v>
      </c>
      <c r="K26" s="22" t="s">
        <v>0</v>
      </c>
      <c r="L26" s="26" t="s">
        <v>11</v>
      </c>
      <c r="M26" s="22" t="s">
        <v>10</v>
      </c>
      <c r="N26" s="22" t="s">
        <v>13</v>
      </c>
    </row>
    <row r="27" spans="1:14" x14ac:dyDescent="0.2">
      <c r="A27" s="72" t="s">
        <v>367</v>
      </c>
      <c r="B27" s="85" t="s">
        <v>341</v>
      </c>
      <c r="C27" s="74" t="s">
        <v>326</v>
      </c>
      <c r="D27" s="77" t="s">
        <v>618</v>
      </c>
      <c r="K27" s="22" t="s">
        <v>1</v>
      </c>
      <c r="L27" s="26" t="s">
        <v>11</v>
      </c>
      <c r="M27" s="22" t="s">
        <v>10</v>
      </c>
      <c r="N27" s="22" t="s">
        <v>14</v>
      </c>
    </row>
    <row r="28" spans="1:14" x14ac:dyDescent="0.2">
      <c r="A28" s="72" t="s">
        <v>368</v>
      </c>
      <c r="B28" s="85" t="s">
        <v>342</v>
      </c>
      <c r="C28" s="74" t="s">
        <v>326</v>
      </c>
      <c r="D28" s="86" t="s">
        <v>477</v>
      </c>
      <c r="E28" s="10" t="s">
        <v>310</v>
      </c>
      <c r="K28" s="22" t="s">
        <v>2</v>
      </c>
      <c r="L28" s="26" t="s">
        <v>11</v>
      </c>
      <c r="M28" s="22" t="s">
        <v>10</v>
      </c>
      <c r="N28" s="22" t="s">
        <v>14</v>
      </c>
    </row>
    <row r="29" spans="1:14" ht="25.5" x14ac:dyDescent="0.2">
      <c r="A29" s="72" t="s">
        <v>369</v>
      </c>
      <c r="B29" s="73" t="s">
        <v>343</v>
      </c>
      <c r="C29" s="77" t="s">
        <v>344</v>
      </c>
      <c r="D29" s="84"/>
      <c r="K29" s="22" t="s">
        <v>3</v>
      </c>
      <c r="L29" s="26" t="s">
        <v>11</v>
      </c>
      <c r="M29" s="22" t="s">
        <v>10</v>
      </c>
      <c r="N29" s="22" t="s">
        <v>13</v>
      </c>
    </row>
    <row r="30" spans="1:14" ht="17.25" customHeight="1" x14ac:dyDescent="0.2">
      <c r="A30" s="72" t="s">
        <v>370</v>
      </c>
      <c r="B30" s="73" t="s">
        <v>345</v>
      </c>
      <c r="C30" s="77" t="s">
        <v>344</v>
      </c>
      <c r="D30" s="84"/>
      <c r="K30" s="22" t="s">
        <v>4</v>
      </c>
      <c r="L30" s="62" t="s">
        <v>12</v>
      </c>
      <c r="M30" s="63"/>
      <c r="N30" s="64"/>
    </row>
    <row r="31" spans="1:14" ht="12.75" customHeight="1" x14ac:dyDescent="0.2">
      <c r="A31" s="72" t="s">
        <v>371</v>
      </c>
      <c r="B31" s="73" t="s">
        <v>346</v>
      </c>
      <c r="C31" s="74" t="s">
        <v>347</v>
      </c>
      <c r="D31" s="86"/>
      <c r="E31" s="66" t="s">
        <v>211</v>
      </c>
      <c r="F31" s="67"/>
      <c r="G31" s="67"/>
      <c r="H31" s="67"/>
      <c r="I31" s="67"/>
      <c r="K31" s="22" t="s">
        <v>5</v>
      </c>
      <c r="L31" s="62" t="s">
        <v>12</v>
      </c>
      <c r="M31" s="63"/>
      <c r="N31" s="64"/>
    </row>
    <row r="32" spans="1:14" x14ac:dyDescent="0.2">
      <c r="A32" s="72" t="s">
        <v>372</v>
      </c>
      <c r="B32" s="73" t="s">
        <v>348</v>
      </c>
      <c r="C32" s="74" t="s">
        <v>349</v>
      </c>
      <c r="D32" s="86"/>
    </row>
    <row r="33" spans="1:5" ht="29.25" customHeight="1" x14ac:dyDescent="0.2">
      <c r="A33" s="72" t="s">
        <v>373</v>
      </c>
      <c r="B33" s="73" t="s">
        <v>40</v>
      </c>
      <c r="C33" s="74" t="s">
        <v>350</v>
      </c>
      <c r="D33" s="86"/>
    </row>
    <row r="34" spans="1:5" x14ac:dyDescent="0.2">
      <c r="A34" s="72"/>
      <c r="B34" s="76" t="s">
        <v>41</v>
      </c>
      <c r="C34" s="74" t="s">
        <v>350</v>
      </c>
      <c r="D34" s="86"/>
    </row>
    <row r="35" spans="1:5" x14ac:dyDescent="0.2">
      <c r="A35" s="72"/>
      <c r="B35" s="76" t="s">
        <v>42</v>
      </c>
      <c r="C35" s="74" t="s">
        <v>350</v>
      </c>
      <c r="D35" s="86"/>
    </row>
    <row r="36" spans="1:5" x14ac:dyDescent="0.2">
      <c r="A36" s="72"/>
      <c r="B36" s="76" t="s">
        <v>43</v>
      </c>
      <c r="C36" s="74" t="s">
        <v>350</v>
      </c>
      <c r="D36" s="86"/>
    </row>
    <row r="37" spans="1:5" ht="25.5" x14ac:dyDescent="0.2">
      <c r="A37" s="87" t="s">
        <v>374</v>
      </c>
      <c r="B37" s="73" t="s">
        <v>351</v>
      </c>
      <c r="C37" s="88" t="s">
        <v>326</v>
      </c>
      <c r="D37" s="88"/>
    </row>
    <row r="38" spans="1:5" ht="30" customHeight="1" x14ac:dyDescent="0.2">
      <c r="A38" s="89" t="s">
        <v>212</v>
      </c>
      <c r="B38" s="89"/>
      <c r="C38" s="89"/>
      <c r="D38" s="89"/>
      <c r="E38" t="s">
        <v>311</v>
      </c>
    </row>
    <row r="39" spans="1:5" ht="15.75" x14ac:dyDescent="0.2">
      <c r="A39" s="72" t="s">
        <v>375</v>
      </c>
      <c r="B39" s="80" t="s">
        <v>352</v>
      </c>
      <c r="C39" s="90" t="s">
        <v>326</v>
      </c>
      <c r="D39" s="86" t="s">
        <v>619</v>
      </c>
    </row>
    <row r="40" spans="1:5" ht="15.75" x14ac:dyDescent="0.2">
      <c r="A40" s="72" t="s">
        <v>376</v>
      </c>
      <c r="B40" s="80" t="s">
        <v>353</v>
      </c>
      <c r="C40" s="90" t="s">
        <v>326</v>
      </c>
      <c r="D40" s="86" t="s">
        <v>620</v>
      </c>
    </row>
    <row r="41" spans="1:5" ht="63.75" x14ac:dyDescent="0.2">
      <c r="A41" s="72" t="s">
        <v>377</v>
      </c>
      <c r="B41" s="80" t="s">
        <v>354</v>
      </c>
      <c r="C41" s="90" t="s">
        <v>326</v>
      </c>
      <c r="D41" s="86" t="s">
        <v>478</v>
      </c>
    </row>
    <row r="42" spans="1:5" ht="15.75" x14ac:dyDescent="0.2">
      <c r="A42" s="19" t="s">
        <v>378</v>
      </c>
      <c r="B42" s="20" t="s">
        <v>355</v>
      </c>
      <c r="C42" s="27" t="s">
        <v>326</v>
      </c>
      <c r="D42" s="35"/>
    </row>
    <row r="43" spans="1:5" ht="15.75" x14ac:dyDescent="0.2">
      <c r="A43" s="19" t="s">
        <v>379</v>
      </c>
      <c r="B43" s="20" t="s">
        <v>356</v>
      </c>
      <c r="C43" s="27" t="s">
        <v>326</v>
      </c>
      <c r="D43" s="35"/>
    </row>
    <row r="45" spans="1:5" x14ac:dyDescent="0.2">
      <c r="A45" s="34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801</v>
      </c>
      <c r="C4" s="5" t="s">
        <v>128</v>
      </c>
    </row>
    <row r="5" spans="1:3" ht="13.5" thickBot="1" x14ac:dyDescent="0.25">
      <c r="A5" s="15" t="s">
        <v>16</v>
      </c>
      <c r="B5" s="2">
        <v>802</v>
      </c>
      <c r="C5" s="5" t="s">
        <v>129</v>
      </c>
    </row>
    <row r="6" spans="1:3" ht="13.5" thickBot="1" x14ac:dyDescent="0.25">
      <c r="A6" s="15" t="s">
        <v>359</v>
      </c>
      <c r="B6" s="2">
        <v>803</v>
      </c>
      <c r="C6" s="5" t="s">
        <v>130</v>
      </c>
    </row>
    <row r="7" spans="1:3" ht="13.5" thickBot="1" x14ac:dyDescent="0.25">
      <c r="A7" s="15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901</v>
      </c>
      <c r="C4" s="5" t="s">
        <v>132</v>
      </c>
    </row>
    <row r="5" spans="1:3" ht="13.5" thickBot="1" x14ac:dyDescent="0.25">
      <c r="A5" s="15" t="s">
        <v>16</v>
      </c>
      <c r="B5" s="2">
        <v>902</v>
      </c>
      <c r="C5" s="5" t="s">
        <v>133</v>
      </c>
    </row>
    <row r="6" spans="1:3" ht="13.5" thickBot="1" x14ac:dyDescent="0.25">
      <c r="A6" s="15" t="s">
        <v>359</v>
      </c>
      <c r="B6" s="2">
        <v>903</v>
      </c>
      <c r="C6" s="5" t="s">
        <v>134</v>
      </c>
    </row>
    <row r="7" spans="1:3" ht="13.5" thickBot="1" x14ac:dyDescent="0.25">
      <c r="A7" s="15" t="s">
        <v>17</v>
      </c>
      <c r="B7" s="2">
        <v>904</v>
      </c>
      <c r="C7" s="5" t="s">
        <v>130</v>
      </c>
    </row>
    <row r="8" spans="1:3" ht="13.5" thickBot="1" x14ac:dyDescent="0.25">
      <c r="A8" s="15" t="s">
        <v>18</v>
      </c>
      <c r="B8" s="2">
        <v>905</v>
      </c>
      <c r="C8" s="5" t="s">
        <v>129</v>
      </c>
    </row>
    <row r="9" spans="1:3" ht="13.5" thickBot="1" x14ac:dyDescent="0.25">
      <c r="A9" s="15" t="s">
        <v>19</v>
      </c>
      <c r="B9" s="2">
        <v>906</v>
      </c>
      <c r="C9" s="5" t="s">
        <v>135</v>
      </c>
    </row>
    <row r="10" spans="1:3" ht="13.5" thickBot="1" x14ac:dyDescent="0.25">
      <c r="A10" s="15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1001</v>
      </c>
      <c r="C4" s="5" t="s">
        <v>142</v>
      </c>
    </row>
    <row r="5" spans="1:3" ht="13.5" thickBot="1" x14ac:dyDescent="0.25">
      <c r="A5" s="15" t="s">
        <v>16</v>
      </c>
      <c r="B5" s="2">
        <v>1002</v>
      </c>
      <c r="C5" s="5" t="s">
        <v>143</v>
      </c>
    </row>
    <row r="6" spans="1:3" ht="13.5" thickBot="1" x14ac:dyDescent="0.25">
      <c r="A6" s="15" t="s">
        <v>359</v>
      </c>
      <c r="B6" s="2">
        <v>1003</v>
      </c>
      <c r="C6" s="5" t="s">
        <v>144</v>
      </c>
    </row>
    <row r="7" spans="1:3" ht="13.5" thickBot="1" x14ac:dyDescent="0.25">
      <c r="A7" s="15" t="s">
        <v>17</v>
      </c>
      <c r="B7" s="2">
        <v>1004</v>
      </c>
      <c r="C7" s="5" t="s">
        <v>145</v>
      </c>
    </row>
    <row r="8" spans="1:3" ht="13.5" thickBot="1" x14ac:dyDescent="0.25">
      <c r="A8" s="15" t="s">
        <v>18</v>
      </c>
      <c r="B8" s="2">
        <v>1005</v>
      </c>
      <c r="C8" s="5" t="s">
        <v>146</v>
      </c>
    </row>
    <row r="9" spans="1:3" ht="13.5" thickBot="1" x14ac:dyDescent="0.25">
      <c r="A9" s="15" t="s">
        <v>19</v>
      </c>
      <c r="B9" s="2">
        <v>1006</v>
      </c>
      <c r="C9" s="5" t="s">
        <v>147</v>
      </c>
    </row>
    <row r="10" spans="1:3" ht="13.5" thickBot="1" x14ac:dyDescent="0.25">
      <c r="A10" s="15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1101</v>
      </c>
      <c r="C4" s="5" t="s">
        <v>148</v>
      </c>
    </row>
    <row r="5" spans="1:3" ht="13.5" thickBot="1" x14ac:dyDescent="0.25">
      <c r="A5" s="15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5" t="s">
        <v>358</v>
      </c>
      <c r="B4" s="2">
        <v>12001</v>
      </c>
      <c r="C4" s="5" t="s">
        <v>150</v>
      </c>
    </row>
    <row r="5" spans="1:3" ht="13.5" thickBot="1" x14ac:dyDescent="0.25">
      <c r="A5" s="15" t="s">
        <v>16</v>
      </c>
      <c r="B5" s="2">
        <v>12002</v>
      </c>
      <c r="C5" s="5" t="s">
        <v>151</v>
      </c>
    </row>
    <row r="6" spans="1:3" ht="13.5" thickBot="1" x14ac:dyDescent="0.25">
      <c r="A6" s="15" t="s">
        <v>359</v>
      </c>
      <c r="B6" s="2">
        <v>12003</v>
      </c>
      <c r="C6" s="5" t="s">
        <v>152</v>
      </c>
    </row>
    <row r="7" spans="1:3" ht="13.5" thickBot="1" x14ac:dyDescent="0.25">
      <c r="A7" s="15" t="s">
        <v>17</v>
      </c>
      <c r="B7" s="2">
        <v>12004</v>
      </c>
      <c r="C7" s="5" t="s">
        <v>153</v>
      </c>
    </row>
    <row r="8" spans="1:3" ht="13.5" thickBot="1" x14ac:dyDescent="0.25">
      <c r="A8" s="15" t="s">
        <v>18</v>
      </c>
      <c r="B8" s="2">
        <v>12005</v>
      </c>
      <c r="C8" s="5" t="s">
        <v>154</v>
      </c>
    </row>
    <row r="9" spans="1:3" ht="13.5" thickBot="1" x14ac:dyDescent="0.25">
      <c r="A9" s="15" t="s">
        <v>19</v>
      </c>
      <c r="B9" s="2">
        <v>12006</v>
      </c>
      <c r="C9" s="5" t="s">
        <v>155</v>
      </c>
    </row>
    <row r="10" spans="1:3" ht="13.5" thickBot="1" x14ac:dyDescent="0.25">
      <c r="A10" s="15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1301</v>
      </c>
      <c r="C4" s="5" t="s">
        <v>137</v>
      </c>
    </row>
    <row r="5" spans="1:3" ht="13.5" thickBot="1" x14ac:dyDescent="0.25">
      <c r="A5" s="15" t="s">
        <v>16</v>
      </c>
      <c r="B5" s="2">
        <v>1302</v>
      </c>
      <c r="C5" s="5" t="s">
        <v>157</v>
      </c>
    </row>
    <row r="6" spans="1:3" ht="13.5" thickBot="1" x14ac:dyDescent="0.25">
      <c r="A6" s="15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6" t="s">
        <v>358</v>
      </c>
      <c r="B4" s="2">
        <v>1401</v>
      </c>
      <c r="C4" s="5" t="s">
        <v>159</v>
      </c>
    </row>
    <row r="5" spans="1:3" ht="13.5" thickBot="1" x14ac:dyDescent="0.25">
      <c r="A5" s="16" t="s">
        <v>16</v>
      </c>
      <c r="B5" s="2">
        <v>1402</v>
      </c>
      <c r="C5" s="5" t="s">
        <v>160</v>
      </c>
    </row>
    <row r="6" spans="1:3" ht="13.5" thickBot="1" x14ac:dyDescent="0.25">
      <c r="A6" s="16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1501</v>
      </c>
      <c r="C4" s="2" t="s">
        <v>162</v>
      </c>
    </row>
    <row r="5" spans="1:3" ht="13.5" thickBot="1" x14ac:dyDescent="0.25">
      <c r="A5" s="15" t="s">
        <v>16</v>
      </c>
      <c r="B5" s="2">
        <v>1502</v>
      </c>
      <c r="C5" s="2" t="s">
        <v>163</v>
      </c>
    </row>
    <row r="6" spans="1:3" ht="13.5" thickBot="1" x14ac:dyDescent="0.25">
      <c r="A6" s="15" t="s">
        <v>359</v>
      </c>
      <c r="B6" s="2">
        <v>1503</v>
      </c>
      <c r="C6" s="2" t="s">
        <v>213</v>
      </c>
    </row>
    <row r="7" spans="1:3" ht="13.5" thickBot="1" x14ac:dyDescent="0.25">
      <c r="A7" s="15" t="s">
        <v>17</v>
      </c>
      <c r="B7" s="2">
        <v>1504</v>
      </c>
      <c r="C7" s="2" t="s">
        <v>214</v>
      </c>
    </row>
    <row r="8" spans="1:3" ht="13.5" thickBot="1" x14ac:dyDescent="0.25">
      <c r="A8" s="15" t="s">
        <v>18</v>
      </c>
      <c r="B8" s="2">
        <v>1505</v>
      </c>
      <c r="C8" s="2" t="s">
        <v>215</v>
      </c>
    </row>
    <row r="9" spans="1:3" ht="13.5" thickBot="1" x14ac:dyDescent="0.25">
      <c r="A9" s="15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7" t="s">
        <v>358</v>
      </c>
      <c r="B4" s="2">
        <v>1601</v>
      </c>
      <c r="C4" s="5" t="s">
        <v>217</v>
      </c>
    </row>
    <row r="5" spans="1:3" ht="13.5" thickBot="1" x14ac:dyDescent="0.25">
      <c r="A5" s="15" t="s">
        <v>16</v>
      </c>
      <c r="B5" s="2">
        <v>1602</v>
      </c>
      <c r="C5" s="5" t="s">
        <v>218</v>
      </c>
    </row>
    <row r="6" spans="1:3" ht="13.5" thickBot="1" x14ac:dyDescent="0.25">
      <c r="A6" s="15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1701</v>
      </c>
      <c r="C4" s="5" t="s">
        <v>220</v>
      </c>
    </row>
    <row r="5" spans="1:3" ht="13.5" thickBot="1" x14ac:dyDescent="0.25">
      <c r="A5" s="16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I66" sqref="I66"/>
    </sheetView>
  </sheetViews>
  <sheetFormatPr defaultRowHeight="12.75" x14ac:dyDescent="0.2"/>
  <cols>
    <col min="1" max="1" width="7.85546875" customWidth="1"/>
    <col min="2" max="2" width="50" customWidth="1"/>
    <col min="3" max="3" width="11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576</v>
      </c>
    </row>
    <row r="3" spans="1:5" x14ac:dyDescent="0.2">
      <c r="B3" s="40" t="s">
        <v>551</v>
      </c>
    </row>
    <row r="4" spans="1:5" ht="15.75" x14ac:dyDescent="0.25">
      <c r="A4" s="24" t="s">
        <v>321</v>
      </c>
      <c r="B4" s="39" t="s">
        <v>322</v>
      </c>
      <c r="C4" s="32" t="s">
        <v>323</v>
      </c>
      <c r="D4" s="41" t="s">
        <v>324</v>
      </c>
    </row>
    <row r="5" spans="1:5" x14ac:dyDescent="0.2">
      <c r="A5" s="19" t="s">
        <v>358</v>
      </c>
      <c r="B5" s="28" t="s">
        <v>325</v>
      </c>
      <c r="C5" s="21" t="s">
        <v>326</v>
      </c>
      <c r="D5" s="23"/>
    </row>
    <row r="6" spans="1:5" x14ac:dyDescent="0.2">
      <c r="A6" s="19" t="s">
        <v>16</v>
      </c>
      <c r="B6" s="28" t="s">
        <v>29</v>
      </c>
      <c r="C6" s="21" t="s">
        <v>326</v>
      </c>
      <c r="D6" s="23" t="s">
        <v>577</v>
      </c>
      <c r="E6" s="10"/>
    </row>
    <row r="7" spans="1:5" x14ac:dyDescent="0.2">
      <c r="A7" s="19" t="s">
        <v>359</v>
      </c>
      <c r="B7" s="28" t="s">
        <v>30</v>
      </c>
      <c r="C7" s="21" t="s">
        <v>326</v>
      </c>
      <c r="D7" s="23" t="s">
        <v>578</v>
      </c>
      <c r="E7" s="10"/>
    </row>
    <row r="8" spans="1:5" ht="30" customHeight="1" x14ac:dyDescent="0.2">
      <c r="A8" s="70" t="s">
        <v>164</v>
      </c>
      <c r="B8" s="70"/>
      <c r="C8" s="70"/>
      <c r="D8" s="70"/>
    </row>
    <row r="9" spans="1:5" ht="25.5" x14ac:dyDescent="0.2">
      <c r="A9" s="29" t="s">
        <v>17</v>
      </c>
      <c r="B9" s="91" t="s">
        <v>31</v>
      </c>
      <c r="C9" s="30" t="s">
        <v>357</v>
      </c>
      <c r="D9" s="92">
        <f>D11</f>
        <v>0</v>
      </c>
    </row>
    <row r="10" spans="1:5" x14ac:dyDescent="0.2">
      <c r="A10" s="29" t="s">
        <v>18</v>
      </c>
      <c r="B10" s="93" t="s">
        <v>32</v>
      </c>
      <c r="C10" s="30" t="s">
        <v>357</v>
      </c>
      <c r="D10" s="94"/>
      <c r="E10" s="10"/>
    </row>
    <row r="11" spans="1:5" x14ac:dyDescent="0.2">
      <c r="A11" s="29" t="s">
        <v>19</v>
      </c>
      <c r="B11" s="93" t="s">
        <v>33</v>
      </c>
      <c r="C11" s="30" t="s">
        <v>357</v>
      </c>
      <c r="D11" s="95">
        <v>0</v>
      </c>
      <c r="E11" s="10"/>
    </row>
    <row r="12" spans="1:5" ht="25.5" x14ac:dyDescent="0.2">
      <c r="A12" s="96" t="s">
        <v>20</v>
      </c>
      <c r="B12" s="91" t="s">
        <v>165</v>
      </c>
      <c r="C12" s="97" t="s">
        <v>357</v>
      </c>
      <c r="D12" s="92">
        <f>SUM(D13:D15)</f>
        <v>727120.5</v>
      </c>
    </row>
    <row r="13" spans="1:5" x14ac:dyDescent="0.2">
      <c r="A13" s="96" t="s">
        <v>21</v>
      </c>
      <c r="B13" s="98" t="s">
        <v>463</v>
      </c>
      <c r="C13" s="97" t="s">
        <v>357</v>
      </c>
      <c r="D13" s="95">
        <v>350548.62</v>
      </c>
    </row>
    <row r="14" spans="1:5" x14ac:dyDescent="0.2">
      <c r="A14" s="96" t="s">
        <v>22</v>
      </c>
      <c r="B14" s="98" t="s">
        <v>464</v>
      </c>
      <c r="C14" s="97" t="s">
        <v>357</v>
      </c>
      <c r="D14" s="95">
        <v>194102.9</v>
      </c>
    </row>
    <row r="15" spans="1:5" x14ac:dyDescent="0.2">
      <c r="A15" s="96" t="s">
        <v>23</v>
      </c>
      <c r="B15" s="98" t="s">
        <v>465</v>
      </c>
      <c r="C15" s="97" t="s">
        <v>357</v>
      </c>
      <c r="D15" s="95">
        <v>182468.98</v>
      </c>
    </row>
    <row r="16" spans="1:5" x14ac:dyDescent="0.2">
      <c r="A16" s="96" t="s">
        <v>24</v>
      </c>
      <c r="B16" s="91" t="s">
        <v>34</v>
      </c>
      <c r="C16" s="97" t="s">
        <v>357</v>
      </c>
      <c r="D16" s="92">
        <f>D17+D19</f>
        <v>684209.34</v>
      </c>
    </row>
    <row r="17" spans="1:10" x14ac:dyDescent="0.2">
      <c r="A17" s="96" t="s">
        <v>363</v>
      </c>
      <c r="B17" s="98" t="s">
        <v>466</v>
      </c>
      <c r="C17" s="97" t="s">
        <v>357</v>
      </c>
      <c r="D17" s="95">
        <v>684209.34</v>
      </c>
    </row>
    <row r="18" spans="1:10" x14ac:dyDescent="0.2">
      <c r="A18" s="96" t="s">
        <v>364</v>
      </c>
      <c r="B18" s="98" t="s">
        <v>467</v>
      </c>
      <c r="C18" s="97" t="s">
        <v>357</v>
      </c>
      <c r="D18" s="94"/>
    </row>
    <row r="19" spans="1:10" x14ac:dyDescent="0.2">
      <c r="A19" s="96" t="s">
        <v>365</v>
      </c>
      <c r="B19" s="98" t="s">
        <v>468</v>
      </c>
      <c r="C19" s="97" t="s">
        <v>357</v>
      </c>
      <c r="D19" s="99"/>
    </row>
    <row r="20" spans="1:10" ht="25.5" x14ac:dyDescent="0.2">
      <c r="A20" s="96" t="s">
        <v>366</v>
      </c>
      <c r="B20" s="98" t="s">
        <v>469</v>
      </c>
      <c r="C20" s="97" t="s">
        <v>357</v>
      </c>
      <c r="D20" s="94"/>
    </row>
    <row r="21" spans="1:10" x14ac:dyDescent="0.2">
      <c r="A21" s="96" t="s">
        <v>367</v>
      </c>
      <c r="B21" s="98" t="s">
        <v>470</v>
      </c>
      <c r="C21" s="97" t="s">
        <v>357</v>
      </c>
      <c r="D21" s="94"/>
    </row>
    <row r="22" spans="1:10" x14ac:dyDescent="0.2">
      <c r="A22" s="96" t="s">
        <v>368</v>
      </c>
      <c r="B22" s="91" t="s">
        <v>475</v>
      </c>
      <c r="C22" s="97" t="s">
        <v>357</v>
      </c>
      <c r="D22" s="100"/>
      <c r="E22" s="10"/>
    </row>
    <row r="23" spans="1:10" ht="25.5" x14ac:dyDescent="0.2">
      <c r="A23" s="96" t="s">
        <v>369</v>
      </c>
      <c r="B23" s="91" t="s">
        <v>35</v>
      </c>
      <c r="C23" s="97" t="s">
        <v>357</v>
      </c>
      <c r="D23" s="92">
        <f>D25</f>
        <v>42911.160000000033</v>
      </c>
      <c r="F23" s="44"/>
      <c r="G23" s="44"/>
      <c r="H23" s="45"/>
      <c r="I23" s="44"/>
      <c r="J23" s="44"/>
    </row>
    <row r="24" spans="1:10" x14ac:dyDescent="0.2">
      <c r="A24" s="96" t="s">
        <v>370</v>
      </c>
      <c r="B24" s="98" t="s">
        <v>471</v>
      </c>
      <c r="C24" s="97" t="s">
        <v>357</v>
      </c>
      <c r="D24" s="94"/>
      <c r="F24" s="46"/>
      <c r="G24" s="47"/>
      <c r="H24" s="45"/>
      <c r="I24" s="48"/>
      <c r="J24" s="47"/>
    </row>
    <row r="25" spans="1:10" x14ac:dyDescent="0.2">
      <c r="A25" s="96" t="s">
        <v>371</v>
      </c>
      <c r="B25" s="98" t="s">
        <v>472</v>
      </c>
      <c r="C25" s="97" t="s">
        <v>357</v>
      </c>
      <c r="D25" s="95">
        <f>D9+D12-D17</f>
        <v>42911.160000000033</v>
      </c>
      <c r="F25" s="46"/>
      <c r="G25" s="47"/>
      <c r="H25" s="45"/>
      <c r="I25" s="46"/>
      <c r="J25" s="47"/>
    </row>
    <row r="26" spans="1:10" ht="26.25" customHeight="1" x14ac:dyDescent="0.2">
      <c r="A26" s="101" t="s">
        <v>166</v>
      </c>
      <c r="B26" s="101"/>
      <c r="C26" s="101"/>
      <c r="D26" s="101"/>
      <c r="F26" s="46"/>
      <c r="G26" s="47"/>
      <c r="H26" s="45"/>
      <c r="I26" s="46"/>
      <c r="J26" s="47"/>
    </row>
    <row r="27" spans="1:10" x14ac:dyDescent="0.2">
      <c r="A27" s="96" t="s">
        <v>372</v>
      </c>
      <c r="B27" s="91" t="s">
        <v>167</v>
      </c>
      <c r="C27" s="97" t="s">
        <v>326</v>
      </c>
      <c r="D27" s="97"/>
      <c r="F27" s="46"/>
      <c r="G27" s="47"/>
      <c r="H27" s="45"/>
      <c r="I27" s="46"/>
      <c r="J27" s="47"/>
    </row>
    <row r="28" spans="1:10" ht="38.25" x14ac:dyDescent="0.2">
      <c r="A28" s="102" t="s">
        <v>479</v>
      </c>
      <c r="B28" s="103" t="s">
        <v>480</v>
      </c>
      <c r="C28" s="104" t="s">
        <v>357</v>
      </c>
      <c r="D28" s="105">
        <f>(969.19*12)+71334.35</f>
        <v>82964.63</v>
      </c>
      <c r="F28" s="46"/>
      <c r="G28" s="47"/>
      <c r="H28" s="45"/>
      <c r="I28" s="46"/>
      <c r="J28" s="47"/>
    </row>
    <row r="29" spans="1:10" ht="38.25" x14ac:dyDescent="0.2">
      <c r="A29" s="106" t="s">
        <v>481</v>
      </c>
      <c r="B29" s="107" t="s">
        <v>482</v>
      </c>
      <c r="C29" s="108" t="s">
        <v>357</v>
      </c>
      <c r="D29" s="109">
        <f>H29</f>
        <v>0</v>
      </c>
      <c r="F29" s="46"/>
      <c r="G29" s="47"/>
      <c r="H29" s="45"/>
      <c r="I29" s="46"/>
      <c r="J29" s="47"/>
    </row>
    <row r="30" spans="1:10" ht="38.25" x14ac:dyDescent="0.2">
      <c r="A30" s="106" t="s">
        <v>483</v>
      </c>
      <c r="B30" s="110" t="s">
        <v>484</v>
      </c>
      <c r="C30" s="111" t="s">
        <v>357</v>
      </c>
      <c r="D30" s="112">
        <f>SUM(D32:D36)</f>
        <v>0</v>
      </c>
      <c r="F30" s="46"/>
      <c r="G30" s="47"/>
      <c r="H30" s="45"/>
      <c r="I30" s="46"/>
      <c r="J30" s="47"/>
    </row>
    <row r="31" spans="1:10" x14ac:dyDescent="0.2">
      <c r="A31" s="106" t="s">
        <v>485</v>
      </c>
      <c r="B31" s="113" t="s">
        <v>486</v>
      </c>
      <c r="C31" s="114"/>
      <c r="D31" s="115"/>
      <c r="F31" s="46"/>
      <c r="G31" s="47"/>
      <c r="H31" s="45"/>
      <c r="I31" s="46"/>
      <c r="J31" s="47"/>
    </row>
    <row r="32" spans="1:10" ht="25.5" x14ac:dyDescent="0.2">
      <c r="A32" s="106" t="s">
        <v>487</v>
      </c>
      <c r="B32" s="107" t="s">
        <v>488</v>
      </c>
      <c r="C32" s="108" t="s">
        <v>489</v>
      </c>
      <c r="D32" s="109">
        <f>(0)*1.2</f>
        <v>0</v>
      </c>
      <c r="F32" s="46"/>
      <c r="G32" s="47"/>
      <c r="H32" s="45"/>
      <c r="I32" s="46"/>
      <c r="J32" s="47"/>
    </row>
    <row r="33" spans="1:10" ht="25.5" x14ac:dyDescent="0.2">
      <c r="A33" s="106" t="s">
        <v>487</v>
      </c>
      <c r="B33" s="107" t="s">
        <v>490</v>
      </c>
      <c r="C33" s="108" t="s">
        <v>491</v>
      </c>
      <c r="D33" s="109">
        <f t="shared" ref="D33:D36" si="0">(0)*1.2</f>
        <v>0</v>
      </c>
      <c r="F33" s="46"/>
      <c r="G33" s="47"/>
      <c r="H33" s="45"/>
      <c r="I33" s="46"/>
      <c r="J33" s="47"/>
    </row>
    <row r="34" spans="1:10" ht="25.5" x14ac:dyDescent="0.2">
      <c r="A34" s="106" t="s">
        <v>492</v>
      </c>
      <c r="B34" s="107" t="s">
        <v>493</v>
      </c>
      <c r="C34" s="108" t="s">
        <v>579</v>
      </c>
      <c r="D34" s="109">
        <f t="shared" si="0"/>
        <v>0</v>
      </c>
      <c r="F34" s="46"/>
      <c r="G34" s="47"/>
      <c r="H34" s="45"/>
      <c r="I34" s="46"/>
      <c r="J34" s="47"/>
    </row>
    <row r="35" spans="1:10" x14ac:dyDescent="0.2">
      <c r="A35" s="106" t="s">
        <v>494</v>
      </c>
      <c r="B35" s="107" t="s">
        <v>495</v>
      </c>
      <c r="C35" s="108" t="s">
        <v>223</v>
      </c>
      <c r="D35" s="109">
        <f t="shared" si="0"/>
        <v>0</v>
      </c>
      <c r="F35" s="46"/>
      <c r="G35" s="47"/>
      <c r="H35" s="45"/>
      <c r="I35" s="46"/>
      <c r="J35" s="47"/>
    </row>
    <row r="36" spans="1:10" x14ac:dyDescent="0.2">
      <c r="A36" s="106"/>
      <c r="B36" s="107" t="s">
        <v>564</v>
      </c>
      <c r="C36" s="108" t="s">
        <v>357</v>
      </c>
      <c r="D36" s="109">
        <f t="shared" si="0"/>
        <v>0</v>
      </c>
      <c r="F36" s="46"/>
      <c r="G36" s="47"/>
      <c r="H36" s="45"/>
      <c r="I36" s="46"/>
      <c r="J36" s="47"/>
    </row>
    <row r="37" spans="1:10" ht="25.5" x14ac:dyDescent="0.2">
      <c r="A37" s="106" t="s">
        <v>496</v>
      </c>
      <c r="B37" s="110" t="s">
        <v>497</v>
      </c>
      <c r="C37" s="111" t="s">
        <v>357</v>
      </c>
      <c r="D37" s="112">
        <f>D39+D40+D41+D42+D43+D44+D46+D47+D50+D55+D56+D57+D58+D59</f>
        <v>94191.569999999992</v>
      </c>
      <c r="F37" s="46"/>
      <c r="G37" s="47"/>
      <c r="H37" s="45"/>
      <c r="I37" s="46"/>
      <c r="J37" s="47"/>
    </row>
    <row r="38" spans="1:10" x14ac:dyDescent="0.2">
      <c r="A38" s="106"/>
      <c r="B38" s="113" t="s">
        <v>486</v>
      </c>
      <c r="C38" s="114"/>
      <c r="D38" s="115"/>
      <c r="F38" s="46"/>
      <c r="G38" s="47"/>
      <c r="H38" s="45"/>
      <c r="I38" s="46"/>
      <c r="J38" s="47"/>
    </row>
    <row r="39" spans="1:10" x14ac:dyDescent="0.2">
      <c r="A39" s="116" t="s">
        <v>487</v>
      </c>
      <c r="B39" s="117" t="s">
        <v>596</v>
      </c>
      <c r="C39" s="118" t="s">
        <v>597</v>
      </c>
      <c r="D39" s="119">
        <v>5814.16</v>
      </c>
      <c r="F39" s="46"/>
      <c r="G39" s="47"/>
      <c r="H39" s="45"/>
      <c r="I39" s="46"/>
      <c r="J39" s="47"/>
    </row>
    <row r="40" spans="1:10" x14ac:dyDescent="0.2">
      <c r="A40" s="120"/>
      <c r="B40" s="107" t="s">
        <v>600</v>
      </c>
      <c r="C40" s="118" t="s">
        <v>491</v>
      </c>
      <c r="D40" s="119">
        <v>1779.37</v>
      </c>
      <c r="F40" s="46"/>
      <c r="G40" s="47"/>
      <c r="H40" s="45"/>
      <c r="I40" s="46"/>
      <c r="J40" s="47"/>
    </row>
    <row r="41" spans="1:10" x14ac:dyDescent="0.2">
      <c r="A41" s="120"/>
      <c r="B41" s="121" t="s">
        <v>599</v>
      </c>
      <c r="C41" s="118" t="s">
        <v>491</v>
      </c>
      <c r="D41" s="119">
        <v>1106.8599999999999</v>
      </c>
      <c r="F41" s="46"/>
      <c r="G41" s="47"/>
      <c r="H41" s="45"/>
      <c r="I41" s="46"/>
      <c r="J41" s="47"/>
    </row>
    <row r="42" spans="1:10" x14ac:dyDescent="0.2">
      <c r="A42" s="120"/>
      <c r="B42" s="107" t="s">
        <v>601</v>
      </c>
      <c r="C42" s="118" t="s">
        <v>602</v>
      </c>
      <c r="D42" s="119">
        <v>4562.82</v>
      </c>
      <c r="F42" s="46"/>
      <c r="G42" s="47"/>
      <c r="H42" s="45"/>
      <c r="I42" s="46"/>
      <c r="J42" s="47"/>
    </row>
    <row r="43" spans="1:10" x14ac:dyDescent="0.2">
      <c r="A43" s="120"/>
      <c r="B43" s="107" t="s">
        <v>563</v>
      </c>
      <c r="C43" s="118" t="s">
        <v>569</v>
      </c>
      <c r="D43" s="119">
        <v>2575.66</v>
      </c>
      <c r="F43" s="46"/>
      <c r="G43" s="47"/>
      <c r="H43" s="45"/>
      <c r="I43" s="46"/>
      <c r="J43" s="47"/>
    </row>
    <row r="44" spans="1:10" x14ac:dyDescent="0.2">
      <c r="A44" s="120"/>
      <c r="B44" s="107" t="s">
        <v>603</v>
      </c>
      <c r="C44" s="122" t="s">
        <v>604</v>
      </c>
      <c r="D44" s="123">
        <v>1169.73</v>
      </c>
      <c r="F44" s="46"/>
      <c r="G44" s="47"/>
      <c r="H44" s="45"/>
      <c r="I44" s="46"/>
      <c r="J44" s="47"/>
    </row>
    <row r="45" spans="1:10" x14ac:dyDescent="0.2">
      <c r="A45" s="120"/>
      <c r="B45" s="124" t="s">
        <v>575</v>
      </c>
      <c r="C45" s="118"/>
      <c r="D45" s="119">
        <f t="shared" ref="D45:D61" si="1">(0)*1.2</f>
        <v>0</v>
      </c>
      <c r="F45" s="46"/>
      <c r="G45" s="47"/>
      <c r="H45" s="45"/>
      <c r="I45" s="46"/>
      <c r="J45" s="47"/>
    </row>
    <row r="46" spans="1:10" x14ac:dyDescent="0.2">
      <c r="A46" s="120"/>
      <c r="B46" s="117" t="s">
        <v>605</v>
      </c>
      <c r="C46" s="118" t="s">
        <v>491</v>
      </c>
      <c r="D46" s="119">
        <v>6458.57</v>
      </c>
      <c r="F46" s="46"/>
      <c r="G46" s="47"/>
      <c r="H46" s="45"/>
      <c r="I46" s="46"/>
      <c r="J46" s="47"/>
    </row>
    <row r="47" spans="1:10" x14ac:dyDescent="0.2">
      <c r="A47" s="120"/>
      <c r="B47" s="117" t="s">
        <v>589</v>
      </c>
      <c r="C47" s="118" t="s">
        <v>491</v>
      </c>
      <c r="D47" s="119">
        <v>6478.53</v>
      </c>
      <c r="F47" s="46"/>
      <c r="G47" s="47"/>
      <c r="H47" s="45"/>
      <c r="I47" s="46"/>
      <c r="J47" s="47"/>
    </row>
    <row r="48" spans="1:10" ht="25.5" x14ac:dyDescent="0.2">
      <c r="A48" s="120"/>
      <c r="B48" s="125" t="s">
        <v>567</v>
      </c>
      <c r="C48" s="118"/>
      <c r="D48" s="119">
        <f t="shared" si="1"/>
        <v>0</v>
      </c>
      <c r="F48" s="46"/>
      <c r="G48" s="47"/>
      <c r="H48" s="45"/>
      <c r="I48" s="46"/>
      <c r="J48" s="47"/>
    </row>
    <row r="49" spans="1:27" x14ac:dyDescent="0.2">
      <c r="A49" s="126"/>
      <c r="B49" s="107" t="s">
        <v>570</v>
      </c>
      <c r="C49" s="118"/>
      <c r="D49" s="119">
        <f t="shared" si="1"/>
        <v>0</v>
      </c>
      <c r="F49" s="46"/>
      <c r="G49" s="47"/>
      <c r="H49" s="45"/>
      <c r="I49" s="46"/>
      <c r="J49" s="47"/>
    </row>
    <row r="50" spans="1:27" x14ac:dyDescent="0.2">
      <c r="A50" s="127" t="s">
        <v>498</v>
      </c>
      <c r="B50" s="117" t="s">
        <v>589</v>
      </c>
      <c r="C50" s="118" t="s">
        <v>491</v>
      </c>
      <c r="D50" s="119">
        <v>6365.26</v>
      </c>
      <c r="F50" s="46"/>
      <c r="G50" s="47"/>
      <c r="H50" s="45"/>
      <c r="I50" s="46"/>
      <c r="J50" s="47"/>
    </row>
    <row r="51" spans="1:27" x14ac:dyDescent="0.2">
      <c r="A51" s="116" t="s">
        <v>498</v>
      </c>
      <c r="B51" s="117" t="s">
        <v>552</v>
      </c>
      <c r="C51" s="118"/>
      <c r="D51" s="119">
        <f t="shared" si="1"/>
        <v>0</v>
      </c>
      <c r="F51" s="46"/>
      <c r="G51" s="47"/>
      <c r="H51" s="45"/>
      <c r="I51" s="46"/>
      <c r="J51" s="47"/>
    </row>
    <row r="52" spans="1:27" x14ac:dyDescent="0.2">
      <c r="A52" s="126"/>
      <c r="B52" s="117" t="s">
        <v>556</v>
      </c>
      <c r="C52" s="118"/>
      <c r="D52" s="119">
        <f t="shared" si="1"/>
        <v>0</v>
      </c>
      <c r="F52" s="46"/>
      <c r="G52" s="47"/>
      <c r="H52" s="45"/>
      <c r="I52" s="46"/>
      <c r="J52" s="47"/>
    </row>
    <row r="53" spans="1:27" x14ac:dyDescent="0.2">
      <c r="A53" s="106"/>
      <c r="B53" s="107" t="s">
        <v>553</v>
      </c>
      <c r="C53" s="118"/>
      <c r="D53" s="119">
        <f t="shared" si="1"/>
        <v>0</v>
      </c>
      <c r="F53" s="46"/>
      <c r="G53" s="47"/>
      <c r="H53" s="45"/>
      <c r="I53" s="46"/>
      <c r="J53" s="47"/>
    </row>
    <row r="54" spans="1:27" ht="25.5" x14ac:dyDescent="0.2">
      <c r="A54" s="106"/>
      <c r="B54" s="125" t="s">
        <v>557</v>
      </c>
      <c r="C54" s="118"/>
      <c r="D54" s="119">
        <f t="shared" si="1"/>
        <v>0</v>
      </c>
      <c r="F54" s="46"/>
      <c r="G54" s="47"/>
      <c r="H54" s="45"/>
      <c r="I54" s="46"/>
      <c r="J54" s="47"/>
    </row>
    <row r="55" spans="1:27" x14ac:dyDescent="0.2">
      <c r="A55" s="106" t="s">
        <v>498</v>
      </c>
      <c r="B55" s="107" t="s">
        <v>553</v>
      </c>
      <c r="C55" s="128" t="s">
        <v>569</v>
      </c>
      <c r="D55" s="129">
        <v>3215.66</v>
      </c>
      <c r="F55" s="46"/>
      <c r="G55" s="47"/>
      <c r="H55" s="45"/>
      <c r="I55" s="46"/>
      <c r="J55" s="47"/>
    </row>
    <row r="56" spans="1:27" x14ac:dyDescent="0.2">
      <c r="A56" s="106"/>
      <c r="B56" s="107" t="s">
        <v>568</v>
      </c>
      <c r="C56" s="128" t="s">
        <v>592</v>
      </c>
      <c r="D56" s="129">
        <v>1148.71</v>
      </c>
      <c r="F56" s="46"/>
      <c r="G56" s="47"/>
      <c r="H56" s="45"/>
      <c r="I56" s="46"/>
      <c r="J56" s="47"/>
    </row>
    <row r="57" spans="1:27" x14ac:dyDescent="0.2">
      <c r="A57" s="106"/>
      <c r="B57" s="107" t="s">
        <v>574</v>
      </c>
      <c r="C57" s="128" t="s">
        <v>491</v>
      </c>
      <c r="D57" s="129">
        <v>1130.98</v>
      </c>
      <c r="F57" s="46"/>
      <c r="G57" s="47"/>
      <c r="H57" s="45"/>
      <c r="I57" s="46"/>
      <c r="J57" s="47"/>
    </row>
    <row r="58" spans="1:27" x14ac:dyDescent="0.2">
      <c r="A58" s="106"/>
      <c r="B58" s="107" t="s">
        <v>593</v>
      </c>
      <c r="C58" s="128" t="s">
        <v>594</v>
      </c>
      <c r="D58" s="129">
        <v>5508.63</v>
      </c>
      <c r="E58" s="45"/>
      <c r="F58" s="46"/>
      <c r="G58" s="47"/>
      <c r="H58" s="45"/>
      <c r="I58" s="46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 customHeight="1" x14ac:dyDescent="0.2">
      <c r="A59" s="106" t="s">
        <v>499</v>
      </c>
      <c r="B59" s="130" t="s">
        <v>598</v>
      </c>
      <c r="C59" s="131" t="s">
        <v>581</v>
      </c>
      <c r="D59" s="130">
        <v>46876.63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45"/>
    </row>
    <row r="60" spans="1:27" x14ac:dyDescent="0.2">
      <c r="A60" s="132"/>
      <c r="B60" s="107" t="s">
        <v>500</v>
      </c>
      <c r="C60" s="133"/>
      <c r="D60" s="129">
        <f t="shared" si="1"/>
        <v>0</v>
      </c>
      <c r="F60" s="46"/>
      <c r="G60" s="47"/>
      <c r="H60" s="45"/>
      <c r="I60" s="46"/>
      <c r="J60" s="47"/>
    </row>
    <row r="61" spans="1:27" x14ac:dyDescent="0.2">
      <c r="A61" s="106"/>
      <c r="B61" s="107" t="s">
        <v>501</v>
      </c>
      <c r="C61" s="133"/>
      <c r="D61" s="129">
        <f t="shared" si="1"/>
        <v>0</v>
      </c>
      <c r="F61" s="46"/>
      <c r="G61" s="47"/>
      <c r="H61" s="45"/>
      <c r="I61" s="46"/>
      <c r="J61" s="47"/>
    </row>
    <row r="62" spans="1:27" x14ac:dyDescent="0.2">
      <c r="A62" s="106"/>
      <c r="B62" s="107" t="s">
        <v>559</v>
      </c>
      <c r="C62" s="133"/>
      <c r="D62" s="129">
        <f t="shared" ref="D62:D63" si="2">(0)*1.2</f>
        <v>0</v>
      </c>
      <c r="F62" s="46"/>
      <c r="G62" s="47"/>
      <c r="H62" s="45"/>
      <c r="I62" s="46"/>
      <c r="J62" s="47"/>
    </row>
    <row r="63" spans="1:27" x14ac:dyDescent="0.2">
      <c r="A63" s="106"/>
      <c r="B63" s="107" t="s">
        <v>558</v>
      </c>
      <c r="C63" s="128"/>
      <c r="D63" s="129">
        <f t="shared" si="2"/>
        <v>0</v>
      </c>
      <c r="F63" s="46"/>
      <c r="G63" s="47"/>
      <c r="H63" s="45"/>
      <c r="I63" s="46"/>
      <c r="J63" s="47"/>
    </row>
    <row r="64" spans="1:27" x14ac:dyDescent="0.2">
      <c r="A64" s="106" t="s">
        <v>502</v>
      </c>
      <c r="B64" s="110" t="s">
        <v>503</v>
      </c>
      <c r="C64" s="134" t="s">
        <v>357</v>
      </c>
      <c r="D64" s="112">
        <f>SUM(D66:D77)</f>
        <v>66538.898000000001</v>
      </c>
      <c r="F64" s="46"/>
      <c r="G64" s="47"/>
      <c r="H64" s="45"/>
      <c r="I64" s="46"/>
      <c r="J64" s="47"/>
    </row>
    <row r="65" spans="1:10" x14ac:dyDescent="0.2">
      <c r="A65" s="106"/>
      <c r="B65" s="113" t="s">
        <v>486</v>
      </c>
      <c r="C65" s="114"/>
      <c r="D65" s="115"/>
      <c r="F65" s="46"/>
      <c r="G65" s="47"/>
      <c r="H65" s="45"/>
      <c r="I65" s="46"/>
      <c r="J65" s="47"/>
    </row>
    <row r="66" spans="1:10" x14ac:dyDescent="0.2">
      <c r="A66" s="106"/>
      <c r="B66" s="135" t="s">
        <v>504</v>
      </c>
      <c r="C66" s="118" t="s">
        <v>491</v>
      </c>
      <c r="D66" s="109">
        <f>(4275.55+23.42)*1.2</f>
        <v>5158.7640000000001</v>
      </c>
      <c r="F66" s="46"/>
      <c r="G66" s="47"/>
      <c r="H66" s="45"/>
      <c r="I66" s="46"/>
      <c r="J66" s="47"/>
    </row>
    <row r="67" spans="1:10" x14ac:dyDescent="0.2">
      <c r="A67" s="106"/>
      <c r="B67" s="125" t="s">
        <v>505</v>
      </c>
      <c r="C67" s="118" t="s">
        <v>572</v>
      </c>
      <c r="D67" s="109">
        <f>(2608.2+2608.2+3543.77)*1.2</f>
        <v>10512.204</v>
      </c>
      <c r="F67" s="46"/>
      <c r="G67" s="47"/>
      <c r="H67" s="45"/>
      <c r="I67" s="46"/>
      <c r="J67" s="47"/>
    </row>
    <row r="68" spans="1:10" x14ac:dyDescent="0.2">
      <c r="A68" s="106"/>
      <c r="B68" s="125" t="s">
        <v>585</v>
      </c>
      <c r="C68" s="118" t="s">
        <v>584</v>
      </c>
      <c r="D68" s="109">
        <v>15057.1</v>
      </c>
      <c r="F68" s="46"/>
      <c r="G68" s="47"/>
      <c r="H68" s="45"/>
      <c r="I68" s="46"/>
      <c r="J68" s="47"/>
    </row>
    <row r="69" spans="1:10" x14ac:dyDescent="0.2">
      <c r="A69" s="106"/>
      <c r="B69" s="125" t="s">
        <v>586</v>
      </c>
      <c r="C69" s="118"/>
      <c r="D69" s="109"/>
      <c r="F69" s="46"/>
      <c r="G69" s="47"/>
      <c r="H69" s="45"/>
      <c r="I69" s="46"/>
      <c r="J69" s="47"/>
    </row>
    <row r="70" spans="1:10" x14ac:dyDescent="0.2">
      <c r="A70" s="106"/>
      <c r="B70" s="136" t="s">
        <v>506</v>
      </c>
      <c r="C70" s="118"/>
      <c r="D70" s="109">
        <f t="shared" ref="D70:D72" si="3">(0)*1.2</f>
        <v>0</v>
      </c>
      <c r="F70" s="46"/>
      <c r="G70" s="47"/>
      <c r="H70" s="45"/>
      <c r="I70" s="46"/>
      <c r="J70" s="47"/>
    </row>
    <row r="71" spans="1:10" x14ac:dyDescent="0.2">
      <c r="A71" s="106"/>
      <c r="B71" s="125" t="s">
        <v>507</v>
      </c>
      <c r="C71" s="118" t="s">
        <v>583</v>
      </c>
      <c r="D71" s="109">
        <v>13238.18</v>
      </c>
      <c r="F71" s="46"/>
      <c r="G71" s="47"/>
      <c r="H71" s="45"/>
      <c r="I71" s="46"/>
      <c r="J71" s="47"/>
    </row>
    <row r="72" spans="1:10" x14ac:dyDescent="0.2">
      <c r="A72" s="106"/>
      <c r="B72" s="125" t="s">
        <v>508</v>
      </c>
      <c r="C72" s="118"/>
      <c r="D72" s="109">
        <f t="shared" si="3"/>
        <v>0</v>
      </c>
      <c r="F72" s="46"/>
      <c r="G72" s="47"/>
      <c r="H72" s="45"/>
      <c r="I72" s="46"/>
      <c r="J72" s="47"/>
    </row>
    <row r="73" spans="1:10" x14ac:dyDescent="0.2">
      <c r="A73" s="106"/>
      <c r="B73" s="135" t="s">
        <v>595</v>
      </c>
      <c r="C73" s="118" t="s">
        <v>594</v>
      </c>
      <c r="D73" s="109">
        <v>3813.94</v>
      </c>
      <c r="F73" s="46"/>
      <c r="G73" s="47"/>
      <c r="H73" s="45"/>
      <c r="I73" s="46"/>
      <c r="J73" s="47"/>
    </row>
    <row r="74" spans="1:10" x14ac:dyDescent="0.2">
      <c r="A74" s="106"/>
      <c r="B74" s="135" t="s">
        <v>509</v>
      </c>
      <c r="C74" s="118" t="s">
        <v>582</v>
      </c>
      <c r="D74" s="109">
        <v>3751.35</v>
      </c>
      <c r="F74" s="46"/>
      <c r="G74" s="47"/>
      <c r="H74" s="45"/>
      <c r="I74" s="46"/>
      <c r="J74" s="47"/>
    </row>
    <row r="75" spans="1:10" x14ac:dyDescent="0.2">
      <c r="A75" s="106"/>
      <c r="B75" s="135" t="s">
        <v>510</v>
      </c>
      <c r="C75" s="118" t="s">
        <v>587</v>
      </c>
      <c r="D75" s="109">
        <v>1220.5899999999999</v>
      </c>
      <c r="F75" s="46"/>
      <c r="G75" s="47"/>
      <c r="H75" s="45"/>
      <c r="I75" s="46"/>
      <c r="J75" s="47"/>
    </row>
    <row r="76" spans="1:10" x14ac:dyDescent="0.2">
      <c r="A76" s="106"/>
      <c r="B76" s="137" t="s">
        <v>511</v>
      </c>
      <c r="C76" s="118" t="s">
        <v>571</v>
      </c>
      <c r="D76" s="109">
        <v>5485.67</v>
      </c>
      <c r="F76" s="46"/>
      <c r="G76" s="47"/>
      <c r="H76" s="45"/>
      <c r="I76" s="46"/>
      <c r="J76" s="47"/>
    </row>
    <row r="77" spans="1:10" x14ac:dyDescent="0.2">
      <c r="A77" s="106"/>
      <c r="B77" s="137" t="s">
        <v>512</v>
      </c>
      <c r="C77" s="118" t="s">
        <v>588</v>
      </c>
      <c r="D77" s="109">
        <v>8301.1</v>
      </c>
      <c r="F77" s="46"/>
      <c r="G77" s="47"/>
      <c r="H77" s="45"/>
      <c r="I77" s="46"/>
      <c r="J77" s="47"/>
    </row>
    <row r="78" spans="1:10" x14ac:dyDescent="0.2">
      <c r="A78" s="106" t="s">
        <v>513</v>
      </c>
      <c r="B78" s="110" t="s">
        <v>514</v>
      </c>
      <c r="C78" s="134" t="s">
        <v>357</v>
      </c>
      <c r="D78" s="112">
        <f>SUM(D80:D82)</f>
        <v>1779.37</v>
      </c>
      <c r="F78" s="46"/>
      <c r="G78" s="47"/>
      <c r="H78" s="45"/>
      <c r="I78" s="46"/>
      <c r="J78" s="47"/>
    </row>
    <row r="79" spans="1:10" x14ac:dyDescent="0.2">
      <c r="A79" s="106"/>
      <c r="B79" s="113" t="s">
        <v>486</v>
      </c>
      <c r="C79" s="114"/>
      <c r="D79" s="115"/>
      <c r="F79" s="46"/>
      <c r="G79" s="47"/>
      <c r="H79" s="45"/>
      <c r="I79" s="46"/>
      <c r="J79" s="47"/>
    </row>
    <row r="80" spans="1:10" x14ac:dyDescent="0.2">
      <c r="A80" s="106"/>
      <c r="B80" s="107" t="s">
        <v>515</v>
      </c>
      <c r="C80" s="138"/>
      <c r="D80" s="109">
        <v>1779.37</v>
      </c>
      <c r="F80" s="46"/>
      <c r="G80" s="47"/>
      <c r="H80" s="45"/>
      <c r="I80" s="46"/>
      <c r="J80" s="47"/>
    </row>
    <row r="81" spans="1:10" x14ac:dyDescent="0.2">
      <c r="A81" s="106"/>
      <c r="B81" s="107" t="s">
        <v>562</v>
      </c>
      <c r="C81" s="138"/>
      <c r="D81" s="109">
        <f t="shared" ref="D81:D82" si="4">(0)*1.2</f>
        <v>0</v>
      </c>
      <c r="F81" s="46"/>
      <c r="G81" s="47"/>
      <c r="H81" s="45"/>
      <c r="I81" s="46"/>
      <c r="J81" s="47"/>
    </row>
    <row r="82" spans="1:10" x14ac:dyDescent="0.2">
      <c r="A82" s="106"/>
      <c r="B82" s="107" t="s">
        <v>516</v>
      </c>
      <c r="C82" s="138"/>
      <c r="D82" s="109">
        <f t="shared" si="4"/>
        <v>0</v>
      </c>
      <c r="F82" s="46"/>
      <c r="G82" s="47"/>
      <c r="H82" s="45"/>
      <c r="I82" s="46"/>
      <c r="J82" s="47"/>
    </row>
    <row r="83" spans="1:10" x14ac:dyDescent="0.2">
      <c r="A83" s="106" t="s">
        <v>518</v>
      </c>
      <c r="B83" s="110" t="s">
        <v>519</v>
      </c>
      <c r="C83" s="134" t="s">
        <v>357</v>
      </c>
      <c r="D83" s="112">
        <f>SUM(D85:D88)</f>
        <v>0</v>
      </c>
      <c r="F83" s="46"/>
      <c r="G83" s="47"/>
      <c r="H83" s="45"/>
      <c r="I83" s="46"/>
      <c r="J83" s="47"/>
    </row>
    <row r="84" spans="1:10" x14ac:dyDescent="0.2">
      <c r="A84" s="106"/>
      <c r="B84" s="113" t="s">
        <v>486</v>
      </c>
      <c r="C84" s="114"/>
      <c r="D84" s="115"/>
      <c r="F84" s="46"/>
      <c r="G84" s="47"/>
      <c r="H84" s="45"/>
      <c r="I84" s="46"/>
      <c r="J84" s="47"/>
    </row>
    <row r="85" spans="1:10" x14ac:dyDescent="0.2">
      <c r="A85" s="106"/>
      <c r="B85" s="107" t="s">
        <v>520</v>
      </c>
      <c r="C85" s="138" t="s">
        <v>357</v>
      </c>
      <c r="D85" s="109">
        <f>(0)*1.2</f>
        <v>0</v>
      </c>
      <c r="F85" s="46"/>
      <c r="G85" s="47"/>
      <c r="H85" s="45"/>
      <c r="I85" s="46"/>
      <c r="J85" s="47"/>
    </row>
    <row r="86" spans="1:10" x14ac:dyDescent="0.2">
      <c r="A86" s="106"/>
      <c r="B86" s="137" t="s">
        <v>521</v>
      </c>
      <c r="C86" s="138"/>
      <c r="D86" s="109">
        <f t="shared" ref="D86:D88" si="5">(0)*1.2</f>
        <v>0</v>
      </c>
      <c r="F86" s="46"/>
      <c r="G86" s="47"/>
      <c r="H86" s="45"/>
      <c r="I86" s="46"/>
      <c r="J86" s="47"/>
    </row>
    <row r="87" spans="1:10" x14ac:dyDescent="0.2">
      <c r="A87" s="106"/>
      <c r="B87" s="137" t="s">
        <v>522</v>
      </c>
      <c r="C87" s="138"/>
      <c r="D87" s="109">
        <f t="shared" si="5"/>
        <v>0</v>
      </c>
      <c r="F87" s="46"/>
      <c r="G87" s="47"/>
      <c r="H87" s="45"/>
      <c r="I87" s="46"/>
      <c r="J87" s="47"/>
    </row>
    <row r="88" spans="1:10" x14ac:dyDescent="0.2">
      <c r="A88" s="106"/>
      <c r="B88" s="107" t="s">
        <v>517</v>
      </c>
      <c r="C88" s="138"/>
      <c r="D88" s="109">
        <f t="shared" si="5"/>
        <v>0</v>
      </c>
      <c r="F88" s="46"/>
      <c r="G88" s="47"/>
      <c r="H88" s="45"/>
      <c r="I88" s="46"/>
      <c r="J88" s="47"/>
    </row>
    <row r="89" spans="1:10" x14ac:dyDescent="0.2">
      <c r="A89" s="106" t="s">
        <v>523</v>
      </c>
      <c r="B89" s="110" t="s">
        <v>524</v>
      </c>
      <c r="C89" s="134" t="s">
        <v>357</v>
      </c>
      <c r="D89" s="112">
        <f>SUM(D91:D92)</f>
        <v>1102.55</v>
      </c>
      <c r="F89" s="46"/>
      <c r="G89" s="47"/>
      <c r="H89" s="45"/>
      <c r="I89" s="46"/>
      <c r="J89" s="47"/>
    </row>
    <row r="90" spans="1:10" x14ac:dyDescent="0.2">
      <c r="A90" s="106"/>
      <c r="B90" s="113" t="s">
        <v>486</v>
      </c>
      <c r="C90" s="114"/>
      <c r="D90" s="115"/>
      <c r="F90" s="46"/>
      <c r="G90" s="47"/>
      <c r="H90" s="45"/>
      <c r="I90" s="46"/>
      <c r="J90" s="47"/>
    </row>
    <row r="91" spans="1:10" x14ac:dyDescent="0.2">
      <c r="A91" s="106"/>
      <c r="B91" s="117" t="s">
        <v>590</v>
      </c>
      <c r="C91" s="118" t="s">
        <v>591</v>
      </c>
      <c r="D91" s="109">
        <v>1102.55</v>
      </c>
      <c r="F91" s="46"/>
      <c r="G91" s="47"/>
      <c r="H91" s="45"/>
      <c r="I91" s="46"/>
      <c r="J91" s="47"/>
    </row>
    <row r="92" spans="1:10" x14ac:dyDescent="0.2">
      <c r="A92" s="106"/>
      <c r="B92" s="117" t="s">
        <v>525</v>
      </c>
      <c r="C92" s="139"/>
      <c r="D92" s="109"/>
      <c r="F92" s="46"/>
      <c r="G92" s="47"/>
      <c r="H92" s="45"/>
      <c r="I92" s="46"/>
      <c r="J92" s="47"/>
    </row>
    <row r="93" spans="1:10" x14ac:dyDescent="0.2">
      <c r="A93" s="106" t="s">
        <v>526</v>
      </c>
      <c r="B93" s="110" t="s">
        <v>527</v>
      </c>
      <c r="C93" s="134" t="s">
        <v>357</v>
      </c>
      <c r="D93" s="112">
        <f>SUM(D94:D94)</f>
        <v>0</v>
      </c>
      <c r="F93" s="46"/>
      <c r="G93" s="47"/>
      <c r="H93" s="45"/>
      <c r="I93" s="46"/>
      <c r="J93" s="47"/>
    </row>
    <row r="94" spans="1:10" x14ac:dyDescent="0.2">
      <c r="A94" s="106"/>
      <c r="B94" s="107" t="s">
        <v>528</v>
      </c>
      <c r="C94" s="138" t="s">
        <v>529</v>
      </c>
      <c r="D94" s="109">
        <f>(0)*1.2</f>
        <v>0</v>
      </c>
      <c r="F94" s="46"/>
      <c r="G94" s="47"/>
      <c r="H94" s="45"/>
      <c r="I94" s="46"/>
      <c r="J94" s="47"/>
    </row>
    <row r="95" spans="1:10" x14ac:dyDescent="0.2">
      <c r="A95" s="106" t="s">
        <v>530</v>
      </c>
      <c r="B95" s="110" t="s">
        <v>531</v>
      </c>
      <c r="C95" s="134" t="s">
        <v>357</v>
      </c>
      <c r="D95" s="112">
        <f>SUM(D97:D98)</f>
        <v>0</v>
      </c>
      <c r="F95" s="46"/>
      <c r="G95" s="47"/>
      <c r="H95" s="45"/>
      <c r="I95" s="46"/>
      <c r="J95" s="47"/>
    </row>
    <row r="96" spans="1:10" x14ac:dyDescent="0.2">
      <c r="A96" s="106"/>
      <c r="B96" s="113" t="s">
        <v>486</v>
      </c>
      <c r="C96" s="114"/>
      <c r="D96" s="115"/>
      <c r="F96" s="46"/>
      <c r="G96" s="47"/>
      <c r="H96" s="45"/>
      <c r="I96" s="46"/>
      <c r="J96" s="47"/>
    </row>
    <row r="97" spans="1:10" x14ac:dyDescent="0.2">
      <c r="A97" s="106"/>
      <c r="B97" s="117" t="s">
        <v>565</v>
      </c>
      <c r="C97" s="108" t="s">
        <v>357</v>
      </c>
      <c r="D97" s="140">
        <f>(0)*1.2</f>
        <v>0</v>
      </c>
      <c r="F97" s="46"/>
      <c r="G97" s="47"/>
      <c r="H97" s="45"/>
      <c r="I97" s="46"/>
      <c r="J97" s="47"/>
    </row>
    <row r="98" spans="1:10" x14ac:dyDescent="0.2">
      <c r="A98" s="106"/>
      <c r="B98" s="107" t="s">
        <v>573</v>
      </c>
      <c r="C98" s="138"/>
      <c r="D98" s="140">
        <f t="shared" ref="D98" si="6">(0)*1.2</f>
        <v>0</v>
      </c>
      <c r="F98" s="46"/>
      <c r="G98" s="47"/>
      <c r="H98" s="45"/>
      <c r="I98" s="46"/>
      <c r="J98" s="47"/>
    </row>
    <row r="99" spans="1:10" ht="25.5" x14ac:dyDescent="0.2">
      <c r="A99" s="106" t="s">
        <v>532</v>
      </c>
      <c r="B99" s="107" t="s">
        <v>560</v>
      </c>
      <c r="C99" s="138" t="s">
        <v>357</v>
      </c>
      <c r="D99" s="140">
        <f>(6728.98+8198.78)*6+16226.27</f>
        <v>105792.83</v>
      </c>
      <c r="F99" s="46"/>
      <c r="G99" s="47"/>
      <c r="H99" s="45"/>
      <c r="I99" s="46"/>
      <c r="J99" s="47"/>
    </row>
    <row r="100" spans="1:10" x14ac:dyDescent="0.2">
      <c r="A100" s="106" t="s">
        <v>554</v>
      </c>
      <c r="B100" s="107" t="s">
        <v>555</v>
      </c>
      <c r="C100" s="138" t="s">
        <v>357</v>
      </c>
      <c r="D100" s="141">
        <v>0</v>
      </c>
      <c r="F100" s="46"/>
      <c r="G100" s="47"/>
      <c r="H100" s="45"/>
      <c r="I100" s="46"/>
      <c r="J100" s="47"/>
    </row>
    <row r="101" spans="1:10" ht="25.5" x14ac:dyDescent="0.2">
      <c r="A101" s="106" t="s">
        <v>533</v>
      </c>
      <c r="B101" s="107" t="s">
        <v>534</v>
      </c>
      <c r="C101" s="138" t="s">
        <v>357</v>
      </c>
      <c r="D101" s="141">
        <v>0</v>
      </c>
      <c r="F101" s="46"/>
      <c r="G101" s="47"/>
      <c r="H101" s="45"/>
      <c r="I101" s="46"/>
      <c r="J101" s="47"/>
    </row>
    <row r="102" spans="1:10" ht="25.5" x14ac:dyDescent="0.2">
      <c r="A102" s="106" t="s">
        <v>535</v>
      </c>
      <c r="B102" s="107" t="s">
        <v>536</v>
      </c>
      <c r="C102" s="138" t="s">
        <v>357</v>
      </c>
      <c r="D102" s="141">
        <v>0</v>
      </c>
      <c r="F102" s="46"/>
      <c r="G102" s="47"/>
      <c r="H102" s="45"/>
      <c r="I102" s="46"/>
      <c r="J102" s="47"/>
    </row>
    <row r="103" spans="1:10" ht="25.5" x14ac:dyDescent="0.2">
      <c r="A103" s="106" t="s">
        <v>537</v>
      </c>
      <c r="B103" s="107" t="s">
        <v>538</v>
      </c>
      <c r="C103" s="138" t="s">
        <v>357</v>
      </c>
      <c r="D103" s="141">
        <v>8929.5499999999993</v>
      </c>
      <c r="F103" s="46"/>
      <c r="G103" s="47"/>
      <c r="H103" s="45"/>
      <c r="I103" s="46"/>
      <c r="J103" s="47"/>
    </row>
    <row r="104" spans="1:10" ht="25.5" x14ac:dyDescent="0.2">
      <c r="A104" s="106" t="s">
        <v>539</v>
      </c>
      <c r="B104" s="107" t="s">
        <v>540</v>
      </c>
      <c r="C104" s="138" t="s">
        <v>357</v>
      </c>
      <c r="D104" s="141">
        <v>3291.18</v>
      </c>
      <c r="F104" s="46"/>
      <c r="G104" s="47"/>
      <c r="H104" s="45"/>
      <c r="I104" s="46"/>
      <c r="J104" s="47"/>
    </row>
    <row r="105" spans="1:10" ht="25.5" x14ac:dyDescent="0.2">
      <c r="A105" s="106" t="s">
        <v>541</v>
      </c>
      <c r="B105" s="107" t="s">
        <v>542</v>
      </c>
      <c r="C105" s="138" t="s">
        <v>357</v>
      </c>
      <c r="D105" s="141">
        <f>(5968.17+5611.1)*6</f>
        <v>69475.62</v>
      </c>
      <c r="F105" s="46"/>
      <c r="G105" s="47"/>
      <c r="H105" s="45"/>
      <c r="I105" s="46"/>
      <c r="J105" s="47"/>
    </row>
    <row r="106" spans="1:10" x14ac:dyDescent="0.2">
      <c r="A106" s="106" t="s">
        <v>543</v>
      </c>
      <c r="B106" s="107" t="s">
        <v>544</v>
      </c>
      <c r="C106" s="138" t="s">
        <v>357</v>
      </c>
      <c r="D106" s="141">
        <v>0</v>
      </c>
      <c r="F106" s="46"/>
      <c r="G106" s="47"/>
      <c r="H106" s="45"/>
      <c r="I106" s="46"/>
      <c r="J106" s="47"/>
    </row>
    <row r="107" spans="1:10" ht="38.25" x14ac:dyDescent="0.2">
      <c r="A107" s="106" t="s">
        <v>545</v>
      </c>
      <c r="B107" s="107" t="s">
        <v>546</v>
      </c>
      <c r="C107" s="138" t="s">
        <v>357</v>
      </c>
      <c r="D107" s="141">
        <v>3484.4</v>
      </c>
      <c r="F107" s="46"/>
      <c r="G107" s="47"/>
      <c r="H107" s="45"/>
      <c r="I107" s="46"/>
      <c r="J107" s="47"/>
    </row>
    <row r="108" spans="1:10" ht="51" x14ac:dyDescent="0.2">
      <c r="A108" s="106" t="s">
        <v>547</v>
      </c>
      <c r="B108" s="107" t="s">
        <v>548</v>
      </c>
      <c r="C108" s="138" t="s">
        <v>357</v>
      </c>
      <c r="D108" s="142">
        <f>D109+((8008.57+7523.98)*6)</f>
        <v>96754.739999999991</v>
      </c>
      <c r="F108" s="46"/>
      <c r="G108" s="47"/>
      <c r="H108" s="45"/>
      <c r="I108" s="46"/>
      <c r="J108" s="47"/>
    </row>
    <row r="109" spans="1:10" ht="25.5" x14ac:dyDescent="0.2">
      <c r="A109" s="106"/>
      <c r="B109" s="107" t="s">
        <v>580</v>
      </c>
      <c r="C109" s="138" t="s">
        <v>566</v>
      </c>
      <c r="D109" s="141">
        <f>(2966.2)*1.2</f>
        <v>3559.4399999999996</v>
      </c>
      <c r="F109" s="46"/>
      <c r="G109" s="47"/>
      <c r="H109" s="45"/>
      <c r="I109" s="46"/>
      <c r="J109" s="47"/>
    </row>
    <row r="110" spans="1:10" ht="20.100000000000001" customHeight="1" x14ac:dyDescent="0.2">
      <c r="A110" s="106" t="s">
        <v>549</v>
      </c>
      <c r="B110" s="110" t="s">
        <v>550</v>
      </c>
      <c r="C110" s="134" t="s">
        <v>357</v>
      </c>
      <c r="D110" s="142">
        <f>D28+D29+D30+D37+D64+D78+D83+D89+D93+D95+D99+D100+D101+D102+D103+D104+D105+D106+D107+D108+D109</f>
        <v>537864.77799999993</v>
      </c>
      <c r="F110" s="46"/>
      <c r="G110" s="47"/>
      <c r="H110" s="45"/>
      <c r="I110" s="46"/>
      <c r="J110" s="47"/>
    </row>
    <row r="111" spans="1:10" ht="12.75" customHeight="1" x14ac:dyDescent="0.2">
      <c r="A111" s="101" t="s">
        <v>168</v>
      </c>
      <c r="B111" s="101"/>
      <c r="C111" s="101"/>
      <c r="D111" s="101"/>
      <c r="F111" s="46"/>
      <c r="G111" s="47"/>
      <c r="H111" s="45"/>
      <c r="I111" s="46"/>
      <c r="J111" s="47"/>
    </row>
    <row r="112" spans="1:10" x14ac:dyDescent="0.2">
      <c r="A112" s="96" t="s">
        <v>375</v>
      </c>
      <c r="B112" s="91" t="s">
        <v>169</v>
      </c>
      <c r="C112" s="97" t="s">
        <v>347</v>
      </c>
      <c r="D112" s="97"/>
      <c r="E112" s="18"/>
      <c r="F112" s="46"/>
      <c r="G112" s="47"/>
      <c r="H112" s="45"/>
      <c r="I112" s="46"/>
      <c r="J112" s="47"/>
    </row>
    <row r="113" spans="1:10" x14ac:dyDescent="0.2">
      <c r="A113" s="96" t="s">
        <v>376</v>
      </c>
      <c r="B113" s="91" t="s">
        <v>170</v>
      </c>
      <c r="C113" s="97" t="s">
        <v>347</v>
      </c>
      <c r="D113" s="97"/>
      <c r="E113" s="18"/>
      <c r="F113" s="46"/>
      <c r="G113" s="47"/>
      <c r="H113" s="45"/>
      <c r="I113" s="46"/>
      <c r="J113" s="47"/>
    </row>
    <row r="114" spans="1:10" x14ac:dyDescent="0.2">
      <c r="A114" s="96" t="s">
        <v>377</v>
      </c>
      <c r="B114" s="91" t="s">
        <v>171</v>
      </c>
      <c r="C114" s="97" t="s">
        <v>347</v>
      </c>
      <c r="D114" s="97"/>
      <c r="E114" s="14"/>
      <c r="F114" s="46"/>
      <c r="G114" s="47"/>
      <c r="H114" s="45"/>
      <c r="I114" s="46"/>
      <c r="J114" s="47"/>
    </row>
    <row r="115" spans="1:10" x14ac:dyDescent="0.2">
      <c r="A115" s="96" t="s">
        <v>378</v>
      </c>
      <c r="B115" s="91" t="s">
        <v>172</v>
      </c>
      <c r="C115" s="97" t="s">
        <v>357</v>
      </c>
      <c r="D115" s="143">
        <v>0</v>
      </c>
      <c r="E115" s="14"/>
      <c r="F115" s="46"/>
      <c r="G115" s="47"/>
      <c r="H115" s="45"/>
      <c r="I115" s="46"/>
      <c r="J115" s="47"/>
    </row>
    <row r="116" spans="1:10" x14ac:dyDescent="0.2">
      <c r="A116" s="101" t="s">
        <v>36</v>
      </c>
      <c r="B116" s="101"/>
      <c r="C116" s="101"/>
      <c r="D116" s="101"/>
      <c r="F116" s="46"/>
      <c r="G116" s="47"/>
      <c r="H116" s="45"/>
      <c r="I116" s="46"/>
      <c r="J116" s="47"/>
    </row>
    <row r="117" spans="1:10" ht="25.5" x14ac:dyDescent="0.2">
      <c r="A117" s="96" t="s">
        <v>379</v>
      </c>
      <c r="B117" s="91" t="s">
        <v>37</v>
      </c>
      <c r="C117" s="97" t="s">
        <v>357</v>
      </c>
      <c r="D117" s="144">
        <f>D119</f>
        <v>0</v>
      </c>
      <c r="E117" s="14"/>
      <c r="F117" s="46"/>
      <c r="G117" s="47"/>
      <c r="H117" s="45"/>
      <c r="I117" s="46"/>
      <c r="J117" s="47"/>
    </row>
    <row r="118" spans="1:10" x14ac:dyDescent="0.2">
      <c r="A118" s="96" t="s">
        <v>380</v>
      </c>
      <c r="B118" s="98" t="s">
        <v>473</v>
      </c>
      <c r="C118" s="97" t="s">
        <v>357</v>
      </c>
      <c r="D118" s="94"/>
      <c r="F118" s="46"/>
      <c r="G118" s="47"/>
      <c r="H118" s="45"/>
      <c r="I118" s="46"/>
      <c r="J118" s="47"/>
    </row>
    <row r="119" spans="1:10" x14ac:dyDescent="0.2">
      <c r="A119" s="96" t="s">
        <v>381</v>
      </c>
      <c r="B119" s="98" t="s">
        <v>474</v>
      </c>
      <c r="C119" s="97" t="s">
        <v>357</v>
      </c>
      <c r="D119" s="145">
        <v>0</v>
      </c>
      <c r="F119" s="46"/>
      <c r="G119" s="47"/>
      <c r="H119" s="45"/>
      <c r="I119" s="46"/>
      <c r="J119" s="47"/>
    </row>
    <row r="120" spans="1:10" ht="25.5" x14ac:dyDescent="0.2">
      <c r="A120" s="96" t="s">
        <v>382</v>
      </c>
      <c r="B120" s="91" t="s">
        <v>38</v>
      </c>
      <c r="C120" s="97" t="s">
        <v>357</v>
      </c>
      <c r="D120" s="146">
        <f>D122+D117</f>
        <v>42911.160000000033</v>
      </c>
      <c r="E120" s="10"/>
      <c r="F120" s="46"/>
      <c r="G120" s="47"/>
      <c r="H120" s="45"/>
      <c r="I120" s="46"/>
      <c r="J120" s="47"/>
    </row>
    <row r="121" spans="1:10" x14ac:dyDescent="0.2">
      <c r="A121" s="51" t="s">
        <v>383</v>
      </c>
      <c r="B121" s="54" t="s">
        <v>473</v>
      </c>
      <c r="C121" s="53" t="s">
        <v>357</v>
      </c>
      <c r="D121" s="53"/>
      <c r="F121" s="45"/>
      <c r="G121" s="45"/>
      <c r="H121" s="45"/>
      <c r="I121" s="46"/>
      <c r="J121" s="47"/>
    </row>
    <row r="122" spans="1:10" ht="14.25" customHeight="1" x14ac:dyDescent="0.2">
      <c r="A122" s="51" t="s">
        <v>384</v>
      </c>
      <c r="B122" s="54" t="s">
        <v>474</v>
      </c>
      <c r="C122" s="53" t="s">
        <v>357</v>
      </c>
      <c r="D122" s="56">
        <f>D25</f>
        <v>42911.160000000033</v>
      </c>
      <c r="F122" s="44"/>
      <c r="G122" s="44"/>
      <c r="H122" s="45"/>
      <c r="I122" s="46"/>
      <c r="J122" s="47"/>
    </row>
    <row r="123" spans="1:10" x14ac:dyDescent="0.2">
      <c r="A123" s="71" t="s">
        <v>173</v>
      </c>
      <c r="B123" s="71"/>
      <c r="C123" s="71"/>
      <c r="D123" s="71"/>
      <c r="F123" s="46"/>
      <c r="G123" s="49"/>
      <c r="H123" s="45"/>
      <c r="I123" s="46"/>
      <c r="J123" s="47"/>
    </row>
    <row r="124" spans="1:10" x14ac:dyDescent="0.2">
      <c r="A124" s="51" t="s">
        <v>414</v>
      </c>
      <c r="B124" s="57" t="s">
        <v>415</v>
      </c>
      <c r="C124" s="53" t="s">
        <v>326</v>
      </c>
      <c r="D124" s="53"/>
      <c r="F124" s="46"/>
      <c r="G124" s="49"/>
      <c r="H124" s="45"/>
      <c r="I124" s="46"/>
      <c r="J124" s="47"/>
    </row>
    <row r="125" spans="1:10" x14ac:dyDescent="0.2">
      <c r="A125" s="51" t="s">
        <v>416</v>
      </c>
      <c r="B125" s="52" t="s">
        <v>406</v>
      </c>
      <c r="C125" s="53" t="s">
        <v>326</v>
      </c>
      <c r="D125" s="53" t="s">
        <v>225</v>
      </c>
      <c r="F125" s="46"/>
      <c r="G125" s="49"/>
      <c r="H125" s="45"/>
      <c r="I125" s="45"/>
      <c r="J125" s="45"/>
    </row>
    <row r="126" spans="1:10" x14ac:dyDescent="0.2">
      <c r="A126" s="51" t="s">
        <v>417</v>
      </c>
      <c r="B126" s="52" t="s">
        <v>39</v>
      </c>
      <c r="C126" s="53" t="s">
        <v>27</v>
      </c>
      <c r="D126" s="58">
        <v>0</v>
      </c>
      <c r="F126" s="46"/>
      <c r="G126" s="49"/>
      <c r="H126" s="45"/>
      <c r="I126" s="45"/>
      <c r="J126" s="45"/>
    </row>
    <row r="127" spans="1:10" ht="12.75" customHeight="1" x14ac:dyDescent="0.2">
      <c r="A127" s="51" t="s">
        <v>418</v>
      </c>
      <c r="B127" s="52" t="s">
        <v>92</v>
      </c>
      <c r="C127" s="53" t="s">
        <v>357</v>
      </c>
      <c r="D127" s="55">
        <v>0</v>
      </c>
      <c r="F127" s="46"/>
      <c r="G127" s="49"/>
      <c r="H127" s="45"/>
      <c r="I127" s="45"/>
      <c r="J127" s="45"/>
    </row>
    <row r="128" spans="1:10" x14ac:dyDescent="0.2">
      <c r="A128" s="51" t="s">
        <v>419</v>
      </c>
      <c r="B128" s="52" t="s">
        <v>174</v>
      </c>
      <c r="C128" s="53" t="s">
        <v>357</v>
      </c>
      <c r="D128" s="55">
        <v>0</v>
      </c>
      <c r="F128" s="46"/>
      <c r="G128" s="47"/>
      <c r="H128" s="45"/>
      <c r="I128" s="45"/>
      <c r="J128" s="45"/>
    </row>
    <row r="129" spans="1:10" x14ac:dyDescent="0.2">
      <c r="A129" s="51" t="s">
        <v>420</v>
      </c>
      <c r="B129" s="52" t="s">
        <v>175</v>
      </c>
      <c r="C129" s="53" t="s">
        <v>357</v>
      </c>
      <c r="D129" s="55">
        <v>0</v>
      </c>
      <c r="F129" s="45"/>
      <c r="G129" s="45"/>
      <c r="H129" s="45"/>
      <c r="I129" s="45"/>
      <c r="J129" s="45"/>
    </row>
    <row r="130" spans="1:10" ht="25.5" x14ac:dyDescent="0.2">
      <c r="A130" s="51" t="s">
        <v>421</v>
      </c>
      <c r="B130" s="52" t="s">
        <v>176</v>
      </c>
      <c r="C130" s="53" t="s">
        <v>357</v>
      </c>
      <c r="D130" s="55">
        <v>0</v>
      </c>
      <c r="F130" s="45"/>
      <c r="G130" s="45"/>
      <c r="H130" s="45"/>
      <c r="I130" s="45"/>
      <c r="J130" s="45"/>
    </row>
    <row r="131" spans="1:10" ht="25.5" x14ac:dyDescent="0.2">
      <c r="A131" s="51" t="s">
        <v>422</v>
      </c>
      <c r="B131" s="52" t="s">
        <v>177</v>
      </c>
      <c r="C131" s="53" t="s">
        <v>357</v>
      </c>
      <c r="D131" s="55">
        <v>0</v>
      </c>
      <c r="F131" s="45"/>
      <c r="G131" s="45"/>
      <c r="H131" s="45"/>
      <c r="I131" s="45"/>
      <c r="J131" s="45"/>
    </row>
    <row r="132" spans="1:10" ht="25.5" x14ac:dyDescent="0.2">
      <c r="A132" s="51" t="s">
        <v>423</v>
      </c>
      <c r="B132" s="52" t="s">
        <v>178</v>
      </c>
      <c r="C132" s="53" t="s">
        <v>357</v>
      </c>
      <c r="D132" s="55">
        <v>0</v>
      </c>
      <c r="F132" s="45"/>
      <c r="G132" s="45"/>
      <c r="H132" s="45"/>
      <c r="I132" s="45"/>
      <c r="J132" s="45"/>
    </row>
    <row r="133" spans="1:10" ht="25.5" x14ac:dyDescent="0.2">
      <c r="A133" s="51" t="s">
        <v>393</v>
      </c>
      <c r="B133" s="52" t="s">
        <v>179</v>
      </c>
      <c r="C133" s="53" t="s">
        <v>357</v>
      </c>
      <c r="D133" s="55"/>
      <c r="F133" s="45"/>
      <c r="G133" s="45"/>
      <c r="H133" s="45"/>
      <c r="I133" s="45"/>
      <c r="J133" s="45"/>
    </row>
    <row r="134" spans="1:10" x14ac:dyDescent="0.2">
      <c r="A134" s="51" t="s">
        <v>414</v>
      </c>
      <c r="B134" s="57" t="s">
        <v>424</v>
      </c>
      <c r="C134" s="53" t="s">
        <v>326</v>
      </c>
      <c r="D134" s="53"/>
      <c r="F134" s="45"/>
      <c r="G134" s="45"/>
      <c r="H134" s="45"/>
      <c r="I134" s="45"/>
      <c r="J134" s="45"/>
    </row>
    <row r="135" spans="1:10" x14ac:dyDescent="0.2">
      <c r="A135" s="51" t="s">
        <v>425</v>
      </c>
      <c r="B135" s="52" t="s">
        <v>406</v>
      </c>
      <c r="C135" s="53" t="s">
        <v>326</v>
      </c>
      <c r="D135" s="59" t="s">
        <v>224</v>
      </c>
      <c r="F135" s="45"/>
      <c r="G135" s="45"/>
      <c r="H135" s="45"/>
      <c r="I135" s="45"/>
      <c r="J135" s="45"/>
    </row>
    <row r="136" spans="1:10" x14ac:dyDescent="0.2">
      <c r="A136" s="51" t="s">
        <v>426</v>
      </c>
      <c r="B136" s="52" t="s">
        <v>39</v>
      </c>
      <c r="C136" s="53" t="s">
        <v>27</v>
      </c>
      <c r="D136" s="60">
        <v>0</v>
      </c>
      <c r="F136" s="45"/>
      <c r="G136" s="45"/>
      <c r="H136" s="45"/>
      <c r="I136" s="45"/>
      <c r="J136" s="45"/>
    </row>
    <row r="137" spans="1:10" x14ac:dyDescent="0.2">
      <c r="A137" s="51" t="s">
        <v>427</v>
      </c>
      <c r="B137" s="52" t="s">
        <v>92</v>
      </c>
      <c r="C137" s="53" t="s">
        <v>357</v>
      </c>
      <c r="D137" s="55">
        <v>0</v>
      </c>
      <c r="F137" s="45"/>
      <c r="G137" s="45"/>
      <c r="H137" s="45"/>
      <c r="I137" s="45"/>
      <c r="J137" s="45"/>
    </row>
    <row r="138" spans="1:10" x14ac:dyDescent="0.2">
      <c r="A138" s="51" t="s">
        <v>428</v>
      </c>
      <c r="B138" s="52" t="s">
        <v>174</v>
      </c>
      <c r="C138" s="53" t="s">
        <v>357</v>
      </c>
      <c r="D138" s="55">
        <v>0</v>
      </c>
      <c r="F138" s="45"/>
      <c r="G138" s="45"/>
      <c r="H138" s="45"/>
      <c r="I138" s="45"/>
      <c r="J138" s="45"/>
    </row>
    <row r="139" spans="1:10" x14ac:dyDescent="0.2">
      <c r="A139" s="51" t="s">
        <v>429</v>
      </c>
      <c r="B139" s="52" t="s">
        <v>175</v>
      </c>
      <c r="C139" s="53" t="s">
        <v>357</v>
      </c>
      <c r="D139" s="55">
        <v>0</v>
      </c>
    </row>
    <row r="140" spans="1:10" ht="25.5" x14ac:dyDescent="0.2">
      <c r="A140" s="51" t="s">
        <v>430</v>
      </c>
      <c r="B140" s="52" t="s">
        <v>176</v>
      </c>
      <c r="C140" s="53" t="s">
        <v>357</v>
      </c>
      <c r="D140" s="55">
        <v>0</v>
      </c>
    </row>
    <row r="141" spans="1:10" ht="25.5" x14ac:dyDescent="0.2">
      <c r="A141" s="51" t="s">
        <v>431</v>
      </c>
      <c r="B141" s="52" t="s">
        <v>177</v>
      </c>
      <c r="C141" s="53" t="s">
        <v>357</v>
      </c>
      <c r="D141" s="55">
        <f>D138</f>
        <v>0</v>
      </c>
    </row>
    <row r="142" spans="1:10" ht="25.5" x14ac:dyDescent="0.2">
      <c r="A142" s="51" t="s">
        <v>432</v>
      </c>
      <c r="B142" s="52" t="s">
        <v>178</v>
      </c>
      <c r="C142" s="53" t="s">
        <v>357</v>
      </c>
      <c r="D142" s="55">
        <f>D139</f>
        <v>0</v>
      </c>
    </row>
    <row r="143" spans="1:10" x14ac:dyDescent="0.2">
      <c r="A143" s="51" t="s">
        <v>433</v>
      </c>
      <c r="B143" s="57" t="s">
        <v>434</v>
      </c>
      <c r="C143" s="53" t="s">
        <v>326</v>
      </c>
      <c r="D143" s="53"/>
    </row>
    <row r="144" spans="1:10" x14ac:dyDescent="0.2">
      <c r="A144" s="51" t="s">
        <v>435</v>
      </c>
      <c r="B144" s="52" t="s">
        <v>406</v>
      </c>
      <c r="C144" s="53" t="s">
        <v>326</v>
      </c>
      <c r="D144" s="59" t="s">
        <v>224</v>
      </c>
    </row>
    <row r="145" spans="1:4" x14ac:dyDescent="0.2">
      <c r="A145" s="51" t="s">
        <v>436</v>
      </c>
      <c r="B145" s="52" t="s">
        <v>39</v>
      </c>
      <c r="C145" s="53" t="s">
        <v>27</v>
      </c>
      <c r="D145" s="60">
        <f>D146/((33.31*6+35.38*6)/12)</f>
        <v>0</v>
      </c>
    </row>
    <row r="146" spans="1:4" x14ac:dyDescent="0.2">
      <c r="A146" s="51" t="s">
        <v>437</v>
      </c>
      <c r="B146" s="52" t="s">
        <v>92</v>
      </c>
      <c r="C146" s="53" t="s">
        <v>357</v>
      </c>
      <c r="D146" s="55">
        <v>0</v>
      </c>
    </row>
    <row r="147" spans="1:4" x14ac:dyDescent="0.2">
      <c r="A147" s="51" t="s">
        <v>438</v>
      </c>
      <c r="B147" s="52" t="s">
        <v>174</v>
      </c>
      <c r="C147" s="53" t="s">
        <v>357</v>
      </c>
      <c r="D147" s="55">
        <v>0</v>
      </c>
    </row>
    <row r="148" spans="1:4" ht="15" customHeight="1" x14ac:dyDescent="0.2">
      <c r="A148" s="51" t="s">
        <v>439</v>
      </c>
      <c r="B148" s="52" t="s">
        <v>175</v>
      </c>
      <c r="C148" s="53" t="s">
        <v>357</v>
      </c>
      <c r="D148" s="55">
        <f>D146-D147</f>
        <v>0</v>
      </c>
    </row>
    <row r="149" spans="1:4" ht="25.5" x14ac:dyDescent="0.2">
      <c r="A149" s="51" t="s">
        <v>440</v>
      </c>
      <c r="B149" s="52" t="s">
        <v>176</v>
      </c>
      <c r="C149" s="53" t="s">
        <v>357</v>
      </c>
      <c r="D149" s="55">
        <f>D146</f>
        <v>0</v>
      </c>
    </row>
    <row r="150" spans="1:4" ht="25.5" x14ac:dyDescent="0.2">
      <c r="A150" s="51" t="s">
        <v>441</v>
      </c>
      <c r="B150" s="52" t="s">
        <v>177</v>
      </c>
      <c r="C150" s="53" t="s">
        <v>357</v>
      </c>
      <c r="D150" s="55">
        <f>D147</f>
        <v>0</v>
      </c>
    </row>
    <row r="151" spans="1:4" ht="25.5" x14ac:dyDescent="0.2">
      <c r="A151" s="51" t="s">
        <v>442</v>
      </c>
      <c r="B151" s="52" t="s">
        <v>178</v>
      </c>
      <c r="C151" s="53" t="s">
        <v>357</v>
      </c>
      <c r="D151" s="55">
        <f>D148</f>
        <v>0</v>
      </c>
    </row>
    <row r="152" spans="1:4" x14ac:dyDescent="0.2">
      <c r="A152" s="51" t="s">
        <v>443</v>
      </c>
      <c r="B152" s="57" t="s">
        <v>444</v>
      </c>
      <c r="C152" s="53" t="s">
        <v>326</v>
      </c>
      <c r="D152" s="59"/>
    </row>
    <row r="153" spans="1:4" x14ac:dyDescent="0.2">
      <c r="A153" s="51" t="s">
        <v>445</v>
      </c>
      <c r="B153" s="52" t="s">
        <v>406</v>
      </c>
      <c r="C153" s="53" t="s">
        <v>326</v>
      </c>
      <c r="D153" s="59" t="s">
        <v>224</v>
      </c>
    </row>
    <row r="154" spans="1:4" x14ac:dyDescent="0.2">
      <c r="A154" s="51" t="s">
        <v>446</v>
      </c>
      <c r="B154" s="52" t="s">
        <v>39</v>
      </c>
      <c r="C154" s="53" t="s">
        <v>27</v>
      </c>
      <c r="D154" s="60">
        <f>D155/((28.84*6+30.73*6)/12)</f>
        <v>0</v>
      </c>
    </row>
    <row r="155" spans="1:4" x14ac:dyDescent="0.2">
      <c r="A155" s="51" t="s">
        <v>447</v>
      </c>
      <c r="B155" s="52" t="s">
        <v>92</v>
      </c>
      <c r="C155" s="53" t="s">
        <v>357</v>
      </c>
      <c r="D155" s="55">
        <v>0</v>
      </c>
    </row>
    <row r="156" spans="1:4" x14ac:dyDescent="0.2">
      <c r="A156" s="51" t="s">
        <v>448</v>
      </c>
      <c r="B156" s="52" t="s">
        <v>174</v>
      </c>
      <c r="C156" s="53" t="s">
        <v>357</v>
      </c>
      <c r="D156" s="55">
        <v>0</v>
      </c>
    </row>
    <row r="157" spans="1:4" x14ac:dyDescent="0.2">
      <c r="A157" s="51" t="s">
        <v>449</v>
      </c>
      <c r="B157" s="52" t="s">
        <v>175</v>
      </c>
      <c r="C157" s="53" t="s">
        <v>357</v>
      </c>
      <c r="D157" s="55">
        <f>D155-D156</f>
        <v>0</v>
      </c>
    </row>
    <row r="158" spans="1:4" ht="25.5" x14ac:dyDescent="0.2">
      <c r="A158" s="51" t="s">
        <v>450</v>
      </c>
      <c r="B158" s="52" t="s">
        <v>176</v>
      </c>
      <c r="C158" s="53" t="s">
        <v>357</v>
      </c>
      <c r="D158" s="55">
        <f>D155</f>
        <v>0</v>
      </c>
    </row>
    <row r="159" spans="1:4" ht="25.5" x14ac:dyDescent="0.2">
      <c r="A159" s="51" t="s">
        <v>451</v>
      </c>
      <c r="B159" s="52" t="s">
        <v>177</v>
      </c>
      <c r="C159" s="53" t="s">
        <v>357</v>
      </c>
      <c r="D159" s="55">
        <f>D156</f>
        <v>0</v>
      </c>
    </row>
    <row r="160" spans="1:4" ht="25.5" x14ac:dyDescent="0.2">
      <c r="A160" s="51" t="s">
        <v>452</v>
      </c>
      <c r="B160" s="52" t="s">
        <v>178</v>
      </c>
      <c r="C160" s="53" t="s">
        <v>357</v>
      </c>
      <c r="D160" s="55">
        <f>D157</f>
        <v>0</v>
      </c>
    </row>
    <row r="161" spans="1:4" x14ac:dyDescent="0.2">
      <c r="A161" s="51" t="s">
        <v>453</v>
      </c>
      <c r="B161" s="57" t="s">
        <v>454</v>
      </c>
      <c r="C161" s="53" t="s">
        <v>326</v>
      </c>
      <c r="D161" s="53"/>
    </row>
    <row r="162" spans="1:4" x14ac:dyDescent="0.2">
      <c r="A162" s="51" t="s">
        <v>455</v>
      </c>
      <c r="B162" s="52" t="s">
        <v>406</v>
      </c>
      <c r="C162" s="53" t="s">
        <v>326</v>
      </c>
      <c r="D162" s="59" t="s">
        <v>407</v>
      </c>
    </row>
    <row r="163" spans="1:4" x14ac:dyDescent="0.2">
      <c r="A163" s="51" t="s">
        <v>456</v>
      </c>
      <c r="B163" s="52" t="s">
        <v>39</v>
      </c>
      <c r="C163" s="53" t="s">
        <v>27</v>
      </c>
      <c r="D163" s="60">
        <f>D164/((5.38*6+5.56*6)/12)</f>
        <v>0</v>
      </c>
    </row>
    <row r="164" spans="1:4" x14ac:dyDescent="0.2">
      <c r="A164" s="51" t="s">
        <v>457</v>
      </c>
      <c r="B164" s="52" t="s">
        <v>92</v>
      </c>
      <c r="C164" s="53" t="s">
        <v>357</v>
      </c>
      <c r="D164" s="55">
        <v>0</v>
      </c>
    </row>
    <row r="165" spans="1:4" x14ac:dyDescent="0.2">
      <c r="A165" s="51" t="s">
        <v>458</v>
      </c>
      <c r="B165" s="52" t="s">
        <v>174</v>
      </c>
      <c r="C165" s="53" t="s">
        <v>357</v>
      </c>
      <c r="D165" s="55">
        <v>0</v>
      </c>
    </row>
    <row r="166" spans="1:4" x14ac:dyDescent="0.2">
      <c r="A166" s="51" t="s">
        <v>459</v>
      </c>
      <c r="B166" s="52" t="s">
        <v>175</v>
      </c>
      <c r="C166" s="53" t="s">
        <v>357</v>
      </c>
      <c r="D166" s="55">
        <f>D164-D165</f>
        <v>0</v>
      </c>
    </row>
    <row r="167" spans="1:4" ht="25.5" x14ac:dyDescent="0.2">
      <c r="A167" s="51" t="s">
        <v>460</v>
      </c>
      <c r="B167" s="52" t="s">
        <v>176</v>
      </c>
      <c r="C167" s="53" t="s">
        <v>357</v>
      </c>
      <c r="D167" s="55">
        <f>D164</f>
        <v>0</v>
      </c>
    </row>
    <row r="168" spans="1:4" ht="25.5" x14ac:dyDescent="0.2">
      <c r="A168" s="51" t="s">
        <v>461</v>
      </c>
      <c r="B168" s="52" t="s">
        <v>177</v>
      </c>
      <c r="C168" s="53" t="s">
        <v>357</v>
      </c>
      <c r="D168" s="55">
        <f>D165</f>
        <v>0</v>
      </c>
    </row>
    <row r="169" spans="1:4" ht="25.5" x14ac:dyDescent="0.2">
      <c r="A169" s="19" t="s">
        <v>462</v>
      </c>
      <c r="B169" s="31" t="s">
        <v>178</v>
      </c>
      <c r="C169" s="21" t="s">
        <v>357</v>
      </c>
      <c r="D169" s="38">
        <f>D166</f>
        <v>0</v>
      </c>
    </row>
    <row r="170" spans="1:4" x14ac:dyDescent="0.2">
      <c r="A170" s="70" t="s">
        <v>180</v>
      </c>
      <c r="B170" s="70"/>
      <c r="C170" s="70"/>
      <c r="D170" s="70"/>
    </row>
    <row r="171" spans="1:4" x14ac:dyDescent="0.2">
      <c r="A171" s="19" t="s">
        <v>395</v>
      </c>
      <c r="B171" s="25" t="s">
        <v>169</v>
      </c>
      <c r="C171" s="21" t="s">
        <v>347</v>
      </c>
      <c r="D171" s="23"/>
    </row>
    <row r="172" spans="1:4" x14ac:dyDescent="0.2">
      <c r="A172" s="19" t="s">
        <v>396</v>
      </c>
      <c r="B172" s="25" t="s">
        <v>170</v>
      </c>
      <c r="C172" s="21" t="s">
        <v>347</v>
      </c>
      <c r="D172" s="23"/>
    </row>
    <row r="173" spans="1:4" x14ac:dyDescent="0.2">
      <c r="A173" s="19" t="s">
        <v>397</v>
      </c>
      <c r="B173" s="25" t="s">
        <v>171</v>
      </c>
      <c r="C173" s="21" t="s">
        <v>347</v>
      </c>
      <c r="D173" s="23"/>
    </row>
    <row r="174" spans="1:4" x14ac:dyDescent="0.2">
      <c r="A174" s="19" t="s">
        <v>398</v>
      </c>
      <c r="B174" s="25" t="s">
        <v>172</v>
      </c>
      <c r="C174" s="21" t="s">
        <v>357</v>
      </c>
      <c r="D174" s="38">
        <v>0</v>
      </c>
    </row>
    <row r="175" spans="1:4" x14ac:dyDescent="0.2">
      <c r="A175" s="70" t="s">
        <v>181</v>
      </c>
      <c r="B175" s="70"/>
      <c r="C175" s="70"/>
      <c r="D175" s="70"/>
    </row>
    <row r="176" spans="1:4" x14ac:dyDescent="0.2">
      <c r="A176" s="19" t="s">
        <v>399</v>
      </c>
      <c r="B176" s="25" t="s">
        <v>182</v>
      </c>
      <c r="C176" s="21" t="s">
        <v>347</v>
      </c>
      <c r="D176" s="23"/>
    </row>
    <row r="177" spans="1:4" x14ac:dyDescent="0.2">
      <c r="A177" s="19" t="s">
        <v>25</v>
      </c>
      <c r="B177" s="25" t="s">
        <v>183</v>
      </c>
      <c r="C177" s="21" t="s">
        <v>347</v>
      </c>
      <c r="D177" s="23"/>
    </row>
    <row r="178" spans="1:4" ht="25.5" x14ac:dyDescent="0.2">
      <c r="A178" s="19" t="s">
        <v>400</v>
      </c>
      <c r="B178" s="25" t="s">
        <v>184</v>
      </c>
      <c r="C178" s="21" t="s">
        <v>357</v>
      </c>
      <c r="D178" s="23"/>
    </row>
  </sheetData>
  <mergeCells count="16">
    <mergeCell ref="A170:D170"/>
    <mergeCell ref="A175:D175"/>
    <mergeCell ref="A111:D111"/>
    <mergeCell ref="A8:D8"/>
    <mergeCell ref="A26:D26"/>
    <mergeCell ref="A116:D116"/>
    <mergeCell ref="A123:D123"/>
    <mergeCell ref="B31:D31"/>
    <mergeCell ref="B38:D38"/>
    <mergeCell ref="B65:D65"/>
    <mergeCell ref="B79:D79"/>
    <mergeCell ref="B84:D84"/>
    <mergeCell ref="B90:D90"/>
    <mergeCell ref="B96:D96"/>
    <mergeCell ref="A51:A52"/>
    <mergeCell ref="A39:A49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90" fitToWidth="4" fitToHeight="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7" t="s">
        <v>358</v>
      </c>
      <c r="B4" s="2">
        <v>1801</v>
      </c>
      <c r="C4" s="5" t="s">
        <v>222</v>
      </c>
    </row>
    <row r="5" spans="1:3" ht="13.5" thickBot="1" x14ac:dyDescent="0.25">
      <c r="A5" s="15" t="s">
        <v>16</v>
      </c>
      <c r="B5" s="2">
        <v>1802</v>
      </c>
      <c r="C5" s="5" t="s">
        <v>361</v>
      </c>
    </row>
    <row r="6" spans="1:3" ht="13.5" thickBot="1" x14ac:dyDescent="0.25">
      <c r="A6" s="15" t="s">
        <v>359</v>
      </c>
      <c r="B6" s="2">
        <v>1803</v>
      </c>
      <c r="C6" s="5" t="s">
        <v>223</v>
      </c>
    </row>
    <row r="7" spans="1:3" ht="13.5" thickBot="1" x14ac:dyDescent="0.25">
      <c r="A7" s="15" t="s">
        <v>17</v>
      </c>
      <c r="B7" s="2">
        <v>1804</v>
      </c>
      <c r="C7" s="5" t="s">
        <v>224</v>
      </c>
    </row>
    <row r="8" spans="1:3" ht="13.5" thickBot="1" x14ac:dyDescent="0.25">
      <c r="A8" s="15" t="s">
        <v>18</v>
      </c>
      <c r="B8" s="2">
        <v>1805</v>
      </c>
      <c r="C8" s="5" t="s">
        <v>225</v>
      </c>
    </row>
    <row r="9" spans="1:3" ht="13.5" thickBot="1" x14ac:dyDescent="0.25">
      <c r="A9" s="15" t="s">
        <v>19</v>
      </c>
      <c r="B9" s="2">
        <v>1806</v>
      </c>
      <c r="C9" s="5" t="s">
        <v>226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227</v>
      </c>
    </row>
    <row r="12" spans="1:3" ht="13.5" thickBot="1" x14ac:dyDescent="0.25">
      <c r="A12" s="15" t="s">
        <v>22</v>
      </c>
      <c r="B12" s="2">
        <v>1809</v>
      </c>
      <c r="C12" s="5" t="s">
        <v>228</v>
      </c>
    </row>
    <row r="13" spans="1:3" ht="13.5" thickBot="1" x14ac:dyDescent="0.25">
      <c r="A13" s="15" t="s">
        <v>23</v>
      </c>
      <c r="B13" s="2">
        <v>1810</v>
      </c>
      <c r="C13" s="5" t="s">
        <v>350</v>
      </c>
    </row>
    <row r="14" spans="1:3" ht="13.5" thickBot="1" x14ac:dyDescent="0.25">
      <c r="A14" s="15" t="s">
        <v>24</v>
      </c>
      <c r="B14" s="2">
        <v>1811</v>
      </c>
      <c r="C14" s="5" t="s">
        <v>347</v>
      </c>
    </row>
    <row r="15" spans="1:3" ht="13.5" thickBot="1" x14ac:dyDescent="0.25">
      <c r="A15" s="15" t="s">
        <v>363</v>
      </c>
      <c r="B15" s="2">
        <v>1812</v>
      </c>
      <c r="C15" s="5" t="s">
        <v>357</v>
      </c>
    </row>
    <row r="16" spans="1:3" ht="13.5" thickBot="1" x14ac:dyDescent="0.25">
      <c r="A16" s="15" t="s">
        <v>364</v>
      </c>
      <c r="B16" s="2">
        <v>1813</v>
      </c>
      <c r="C16" s="5" t="s">
        <v>344</v>
      </c>
    </row>
    <row r="17" spans="1:3" ht="13.5" thickBot="1" x14ac:dyDescent="0.25">
      <c r="A17" s="15" t="s">
        <v>365</v>
      </c>
      <c r="B17" s="2">
        <v>1814</v>
      </c>
      <c r="C17" s="5" t="s">
        <v>229</v>
      </c>
    </row>
    <row r="18" spans="1:3" ht="13.5" thickBot="1" x14ac:dyDescent="0.25">
      <c r="A18" s="15" t="s">
        <v>366</v>
      </c>
      <c r="B18" s="2">
        <v>1815</v>
      </c>
      <c r="C18" s="5" t="s">
        <v>230</v>
      </c>
    </row>
    <row r="19" spans="1:3" ht="13.5" thickBot="1" x14ac:dyDescent="0.25">
      <c r="A19" s="15" t="s">
        <v>367</v>
      </c>
      <c r="B19" s="2">
        <v>1816</v>
      </c>
      <c r="C19" s="5" t="s">
        <v>231</v>
      </c>
    </row>
    <row r="20" spans="1:3" ht="13.5" thickBot="1" x14ac:dyDescent="0.25">
      <c r="A20" s="15" t="s">
        <v>368</v>
      </c>
      <c r="B20" s="2">
        <v>1817</v>
      </c>
      <c r="C20" s="5" t="s">
        <v>232</v>
      </c>
    </row>
    <row r="21" spans="1:3" ht="13.5" thickBot="1" x14ac:dyDescent="0.25">
      <c r="A21" s="17" t="s">
        <v>369</v>
      </c>
      <c r="B21" s="2">
        <v>1818</v>
      </c>
      <c r="C21" s="5" t="s">
        <v>233</v>
      </c>
    </row>
    <row r="22" spans="1:3" ht="13.5" thickBot="1" x14ac:dyDescent="0.25">
      <c r="A22" s="17" t="s">
        <v>370</v>
      </c>
      <c r="B22" s="2">
        <v>1819</v>
      </c>
      <c r="C22" s="5" t="s">
        <v>234</v>
      </c>
    </row>
    <row r="23" spans="1:3" ht="13.5" thickBot="1" x14ac:dyDescent="0.25">
      <c r="A23" s="15" t="s">
        <v>371</v>
      </c>
      <c r="B23" s="2">
        <v>1820</v>
      </c>
      <c r="C23" s="5" t="s">
        <v>235</v>
      </c>
    </row>
    <row r="24" spans="1:3" ht="13.5" thickBot="1" x14ac:dyDescent="0.25">
      <c r="A24" s="15" t="s">
        <v>372</v>
      </c>
      <c r="B24" s="2">
        <v>1821</v>
      </c>
      <c r="C24" s="5" t="s">
        <v>407</v>
      </c>
    </row>
    <row r="25" spans="1:3" ht="13.5" thickBot="1" x14ac:dyDescent="0.25">
      <c r="A25" s="15" t="s">
        <v>373</v>
      </c>
      <c r="B25" s="2">
        <v>1822</v>
      </c>
      <c r="C25" s="5" t="s">
        <v>236</v>
      </c>
    </row>
    <row r="26" spans="1:3" ht="13.5" thickBot="1" x14ac:dyDescent="0.25">
      <c r="A26" s="15" t="s">
        <v>374</v>
      </c>
      <c r="B26" s="2">
        <v>1823</v>
      </c>
      <c r="C26" s="5" t="s">
        <v>237</v>
      </c>
    </row>
    <row r="27" spans="1:3" ht="13.5" thickBot="1" x14ac:dyDescent="0.25">
      <c r="A27" s="15" t="s">
        <v>375</v>
      </c>
      <c r="B27" s="2">
        <v>1824</v>
      </c>
      <c r="C27" s="5" t="s">
        <v>238</v>
      </c>
    </row>
    <row r="28" spans="1:3" ht="13.5" thickBot="1" x14ac:dyDescent="0.25">
      <c r="A28" s="15" t="s">
        <v>376</v>
      </c>
      <c r="B28" s="2">
        <v>1825</v>
      </c>
      <c r="C28" s="5" t="s">
        <v>239</v>
      </c>
    </row>
    <row r="29" spans="1:3" ht="13.5" thickBot="1" x14ac:dyDescent="0.25">
      <c r="A29" s="15" t="s">
        <v>377</v>
      </c>
      <c r="B29" s="2">
        <v>1826</v>
      </c>
      <c r="C29" s="5" t="s">
        <v>240</v>
      </c>
    </row>
    <row r="30" spans="1:3" ht="13.5" thickBot="1" x14ac:dyDescent="0.25">
      <c r="A30" s="15" t="s">
        <v>378</v>
      </c>
      <c r="B30" s="2">
        <v>1827</v>
      </c>
      <c r="C30" s="5" t="s">
        <v>360</v>
      </c>
    </row>
    <row r="31" spans="1:3" ht="13.5" thickBot="1" x14ac:dyDescent="0.25">
      <c r="A31" s="15" t="s">
        <v>379</v>
      </c>
      <c r="B31" s="2">
        <v>1828</v>
      </c>
      <c r="C31" s="5" t="s">
        <v>405</v>
      </c>
    </row>
    <row r="32" spans="1:3" ht="13.5" thickBot="1" x14ac:dyDescent="0.25">
      <c r="A32" s="15" t="s">
        <v>380</v>
      </c>
      <c r="B32" s="2">
        <v>1829</v>
      </c>
      <c r="C32" s="5" t="s">
        <v>241</v>
      </c>
    </row>
    <row r="33" spans="1:3" ht="13.5" thickBot="1" x14ac:dyDescent="0.25">
      <c r="A33" s="15" t="s">
        <v>381</v>
      </c>
      <c r="B33" s="2">
        <v>1830</v>
      </c>
      <c r="C33" s="5" t="s">
        <v>407</v>
      </c>
    </row>
    <row r="34" spans="1:3" ht="13.5" thickBot="1" x14ac:dyDescent="0.25">
      <c r="A34" s="15" t="s">
        <v>382</v>
      </c>
      <c r="B34" s="2">
        <v>1831</v>
      </c>
      <c r="C34" s="5" t="s">
        <v>242</v>
      </c>
    </row>
    <row r="35" spans="1:3" ht="13.5" thickBot="1" x14ac:dyDescent="0.25">
      <c r="A35" s="15" t="s">
        <v>383</v>
      </c>
      <c r="B35" s="2">
        <v>1832</v>
      </c>
      <c r="C35" s="5" t="s">
        <v>243</v>
      </c>
    </row>
    <row r="36" spans="1:3" ht="13.5" thickBot="1" x14ac:dyDescent="0.25">
      <c r="A36" s="15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1901</v>
      </c>
      <c r="C4" s="5" t="s">
        <v>137</v>
      </c>
    </row>
    <row r="5" spans="1:3" ht="13.5" thickBot="1" x14ac:dyDescent="0.25">
      <c r="A5" s="15" t="s">
        <v>16</v>
      </c>
      <c r="B5" s="2">
        <v>1902</v>
      </c>
      <c r="C5" s="5" t="s">
        <v>245</v>
      </c>
    </row>
    <row r="6" spans="1:3" ht="13.5" thickBot="1" x14ac:dyDescent="0.25">
      <c r="A6" s="15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2001</v>
      </c>
      <c r="C4" s="5" t="s">
        <v>137</v>
      </c>
    </row>
    <row r="5" spans="1:3" ht="13.5" thickBot="1" x14ac:dyDescent="0.25">
      <c r="A5" s="15" t="s">
        <v>16</v>
      </c>
      <c r="B5" s="2">
        <v>2002</v>
      </c>
      <c r="C5" s="5" t="s">
        <v>245</v>
      </c>
    </row>
    <row r="6" spans="1:3" ht="13.5" thickBot="1" x14ac:dyDescent="0.25">
      <c r="A6" s="15" t="s">
        <v>359</v>
      </c>
      <c r="B6" s="2">
        <v>2003</v>
      </c>
      <c r="C6" s="5" t="s">
        <v>247</v>
      </c>
    </row>
    <row r="7" spans="1:3" ht="13.5" thickBot="1" x14ac:dyDescent="0.25">
      <c r="A7" s="15" t="s">
        <v>17</v>
      </c>
      <c r="B7" s="2">
        <v>2004</v>
      </c>
      <c r="C7" s="5" t="s">
        <v>248</v>
      </c>
    </row>
    <row r="8" spans="1:3" ht="13.5" thickBot="1" x14ac:dyDescent="0.25">
      <c r="A8" s="15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2101</v>
      </c>
      <c r="C4" s="5" t="s">
        <v>137</v>
      </c>
    </row>
    <row r="5" spans="1:3" ht="13.5" thickBot="1" x14ac:dyDescent="0.25">
      <c r="A5" s="15" t="s">
        <v>16</v>
      </c>
      <c r="B5" s="2">
        <v>2102</v>
      </c>
      <c r="C5" s="5" t="s">
        <v>250</v>
      </c>
    </row>
    <row r="6" spans="1:3" ht="13.5" thickBot="1" x14ac:dyDescent="0.25">
      <c r="A6" s="15" t="s">
        <v>359</v>
      </c>
      <c r="B6" s="2">
        <v>2103</v>
      </c>
      <c r="C6" s="5" t="s">
        <v>251</v>
      </c>
    </row>
    <row r="7" spans="1:3" ht="26.25" thickBot="1" x14ac:dyDescent="0.25">
      <c r="A7" s="15" t="s">
        <v>17</v>
      </c>
      <c r="B7" s="2">
        <v>2104</v>
      </c>
      <c r="C7" s="5" t="s">
        <v>247</v>
      </c>
    </row>
    <row r="8" spans="1:3" ht="13.5" thickBot="1" x14ac:dyDescent="0.25">
      <c r="A8" s="15" t="s">
        <v>18</v>
      </c>
      <c r="B8" s="2">
        <v>2105</v>
      </c>
      <c r="C8" s="5" t="s">
        <v>252</v>
      </c>
    </row>
    <row r="9" spans="1:3" ht="13.5" thickBot="1" x14ac:dyDescent="0.25">
      <c r="A9" s="15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2201</v>
      </c>
      <c r="C4" s="5" t="s">
        <v>137</v>
      </c>
    </row>
    <row r="5" spans="1:3" ht="13.5" thickBot="1" x14ac:dyDescent="0.25">
      <c r="A5" s="15" t="s">
        <v>16</v>
      </c>
      <c r="B5" s="2">
        <v>2202</v>
      </c>
      <c r="C5" s="5" t="s">
        <v>245</v>
      </c>
    </row>
    <row r="6" spans="1:3" ht="13.5" thickBot="1" x14ac:dyDescent="0.25">
      <c r="A6" s="15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2301</v>
      </c>
      <c r="C4" s="5" t="s">
        <v>137</v>
      </c>
    </row>
    <row r="5" spans="1:3" ht="13.5" thickBot="1" x14ac:dyDescent="0.25">
      <c r="A5" s="15" t="s">
        <v>16</v>
      </c>
      <c r="B5" s="2">
        <v>2302</v>
      </c>
      <c r="C5" s="5" t="s">
        <v>245</v>
      </c>
    </row>
    <row r="6" spans="1:3" ht="13.5" thickBot="1" x14ac:dyDescent="0.25">
      <c r="A6" s="15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2401</v>
      </c>
      <c r="C4" s="5" t="s">
        <v>137</v>
      </c>
    </row>
    <row r="5" spans="1:3" ht="13.5" thickBot="1" x14ac:dyDescent="0.25">
      <c r="A5" s="15" t="s">
        <v>16</v>
      </c>
      <c r="B5" s="2">
        <v>2402</v>
      </c>
      <c r="C5" s="5" t="s">
        <v>245</v>
      </c>
    </row>
    <row r="6" spans="1:3" ht="13.5" thickBot="1" x14ac:dyDescent="0.25">
      <c r="A6" s="15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2501</v>
      </c>
      <c r="C4" s="5" t="s">
        <v>137</v>
      </c>
    </row>
    <row r="5" spans="1:3" ht="13.5" thickBot="1" x14ac:dyDescent="0.25">
      <c r="A5" s="15" t="s">
        <v>16</v>
      </c>
      <c r="B5" s="2">
        <v>2502</v>
      </c>
      <c r="C5" s="5" t="s">
        <v>258</v>
      </c>
    </row>
    <row r="6" spans="1:3" ht="13.5" thickBot="1" x14ac:dyDescent="0.25">
      <c r="A6" s="15" t="s">
        <v>359</v>
      </c>
      <c r="B6" s="2">
        <v>2503</v>
      </c>
      <c r="C6" s="5" t="s">
        <v>259</v>
      </c>
    </row>
    <row r="7" spans="1:3" ht="13.5" thickBot="1" x14ac:dyDescent="0.25">
      <c r="A7" s="15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2601</v>
      </c>
      <c r="C4" s="5" t="s">
        <v>137</v>
      </c>
    </row>
    <row r="5" spans="1:3" ht="13.5" thickBot="1" x14ac:dyDescent="0.25">
      <c r="A5" s="15" t="s">
        <v>16</v>
      </c>
      <c r="B5" s="2">
        <v>2602</v>
      </c>
      <c r="C5" s="5" t="s">
        <v>256</v>
      </c>
    </row>
    <row r="6" spans="1:3" ht="13.5" thickBot="1" x14ac:dyDescent="0.25">
      <c r="A6" s="15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2701</v>
      </c>
      <c r="C4" s="5" t="s">
        <v>137</v>
      </c>
    </row>
    <row r="5" spans="1:3" ht="13.5" thickBot="1" x14ac:dyDescent="0.25">
      <c r="A5" s="15" t="s">
        <v>16</v>
      </c>
      <c r="B5" s="2">
        <v>2702</v>
      </c>
      <c r="C5" s="5" t="s">
        <v>254</v>
      </c>
    </row>
    <row r="6" spans="1:3" ht="13.5" thickBot="1" x14ac:dyDescent="0.25">
      <c r="A6" s="15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43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5" t="s">
        <v>358</v>
      </c>
      <c r="B4" s="2">
        <v>2801</v>
      </c>
      <c r="C4" s="2" t="s">
        <v>261</v>
      </c>
    </row>
    <row r="5" spans="1:3" ht="26.25" thickBot="1" x14ac:dyDescent="0.25">
      <c r="A5" s="15" t="s">
        <v>16</v>
      </c>
      <c r="B5" s="2">
        <v>2802</v>
      </c>
      <c r="C5" s="2" t="s">
        <v>262</v>
      </c>
    </row>
    <row r="6" spans="1:3" ht="13.5" thickBot="1" x14ac:dyDescent="0.25">
      <c r="A6" s="15" t="s">
        <v>359</v>
      </c>
      <c r="B6" s="2">
        <v>2803</v>
      </c>
      <c r="C6" s="2" t="s">
        <v>263</v>
      </c>
    </row>
    <row r="7" spans="1:3" ht="13.5" thickBot="1" x14ac:dyDescent="0.25">
      <c r="A7" s="15" t="s">
        <v>17</v>
      </c>
      <c r="B7" s="2">
        <v>2804</v>
      </c>
      <c r="C7" s="2" t="s">
        <v>264</v>
      </c>
    </row>
    <row r="8" spans="1:3" ht="13.5" thickBot="1" x14ac:dyDescent="0.25">
      <c r="A8" s="15" t="s">
        <v>18</v>
      </c>
      <c r="B8" s="2">
        <v>2805</v>
      </c>
      <c r="C8" s="2" t="s">
        <v>265</v>
      </c>
    </row>
    <row r="9" spans="1:3" ht="13.5" thickBot="1" x14ac:dyDescent="0.25">
      <c r="A9" s="15" t="s">
        <v>19</v>
      </c>
      <c r="B9" s="2">
        <v>2806</v>
      </c>
      <c r="C9" s="2" t="s">
        <v>266</v>
      </c>
    </row>
    <row r="10" spans="1:3" ht="13.5" thickBot="1" x14ac:dyDescent="0.25">
      <c r="A10" s="15" t="s">
        <v>20</v>
      </c>
      <c r="B10" s="2">
        <v>2807</v>
      </c>
      <c r="C10" s="2" t="s">
        <v>267</v>
      </c>
    </row>
    <row r="11" spans="1:3" ht="13.5" thickBot="1" x14ac:dyDescent="0.25">
      <c r="A11" s="15" t="s">
        <v>21</v>
      </c>
      <c r="B11" s="2">
        <v>2808</v>
      </c>
      <c r="C11" s="2" t="s">
        <v>268</v>
      </c>
    </row>
    <row r="12" spans="1:3" ht="13.5" thickBot="1" x14ac:dyDescent="0.25">
      <c r="A12" s="15" t="s">
        <v>22</v>
      </c>
      <c r="B12" s="2">
        <v>2809</v>
      </c>
      <c r="C12" s="2" t="s">
        <v>269</v>
      </c>
    </row>
    <row r="13" spans="1:3" ht="13.5" thickBot="1" x14ac:dyDescent="0.25">
      <c r="A13" s="15" t="s">
        <v>23</v>
      </c>
      <c r="B13" s="2">
        <v>2810</v>
      </c>
      <c r="C13" s="2" t="s">
        <v>270</v>
      </c>
    </row>
    <row r="14" spans="1:3" ht="13.5" thickBot="1" x14ac:dyDescent="0.25">
      <c r="A14" s="15" t="s">
        <v>24</v>
      </c>
      <c r="B14" s="2">
        <v>2811</v>
      </c>
      <c r="C14" s="2" t="s">
        <v>271</v>
      </c>
    </row>
    <row r="15" spans="1:3" ht="13.5" thickBot="1" x14ac:dyDescent="0.25">
      <c r="A15" s="15" t="s">
        <v>363</v>
      </c>
      <c r="B15" s="2">
        <v>2812</v>
      </c>
      <c r="C15" s="2" t="s">
        <v>272</v>
      </c>
    </row>
    <row r="16" spans="1:3" ht="13.5" thickBot="1" x14ac:dyDescent="0.25">
      <c r="A16" s="15" t="s">
        <v>364</v>
      </c>
      <c r="B16" s="2">
        <v>2813</v>
      </c>
      <c r="C16" s="2" t="s">
        <v>273</v>
      </c>
    </row>
    <row r="17" spans="1:3" ht="13.5" thickBot="1" x14ac:dyDescent="0.25">
      <c r="A17" s="15" t="s">
        <v>365</v>
      </c>
      <c r="B17" s="2">
        <v>2814</v>
      </c>
      <c r="C17" s="2" t="s">
        <v>274</v>
      </c>
    </row>
    <row r="18" spans="1:3" ht="13.5" thickBot="1" x14ac:dyDescent="0.25">
      <c r="A18" s="15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2901</v>
      </c>
      <c r="C4" s="5" t="s">
        <v>276</v>
      </c>
    </row>
    <row r="5" spans="1:3" ht="13.5" thickBot="1" x14ac:dyDescent="0.25">
      <c r="A5" s="15" t="s">
        <v>16</v>
      </c>
      <c r="B5" s="2">
        <v>2902</v>
      </c>
      <c r="C5" s="5" t="s">
        <v>277</v>
      </c>
    </row>
    <row r="6" spans="1:3" ht="13.5" thickBot="1" x14ac:dyDescent="0.25">
      <c r="A6" s="15" t="s">
        <v>359</v>
      </c>
      <c r="B6" s="2">
        <v>2903</v>
      </c>
      <c r="C6" s="5" t="s">
        <v>278</v>
      </c>
    </row>
    <row r="7" spans="1:3" ht="13.5" thickBot="1" x14ac:dyDescent="0.25">
      <c r="A7" s="15" t="s">
        <v>17</v>
      </c>
      <c r="B7" s="2">
        <v>2904</v>
      </c>
      <c r="C7" s="5" t="s">
        <v>279</v>
      </c>
    </row>
    <row r="8" spans="1:3" ht="13.5" thickBot="1" x14ac:dyDescent="0.25">
      <c r="A8" s="15" t="s">
        <v>18</v>
      </c>
      <c r="B8" s="2">
        <v>2905</v>
      </c>
      <c r="C8" s="5" t="s">
        <v>280</v>
      </c>
    </row>
    <row r="9" spans="1:3" ht="13.5" thickBot="1" x14ac:dyDescent="0.25">
      <c r="A9" s="15" t="s">
        <v>19</v>
      </c>
      <c r="B9" s="2">
        <v>2906</v>
      </c>
      <c r="C9" s="5" t="s">
        <v>281</v>
      </c>
    </row>
    <row r="10" spans="1:3" ht="13.5" thickBot="1" x14ac:dyDescent="0.25">
      <c r="A10" s="15" t="s">
        <v>20</v>
      </c>
      <c r="B10" s="2">
        <v>2907</v>
      </c>
      <c r="C10" s="5" t="s">
        <v>282</v>
      </c>
    </row>
    <row r="11" spans="1:3" ht="13.5" thickBot="1" x14ac:dyDescent="0.25">
      <c r="A11" s="15" t="s">
        <v>21</v>
      </c>
      <c r="B11" s="2">
        <v>2908</v>
      </c>
      <c r="C11" s="5" t="s">
        <v>283</v>
      </c>
    </row>
    <row r="12" spans="1:3" ht="13.5" thickBot="1" x14ac:dyDescent="0.25">
      <c r="A12" s="15" t="s">
        <v>22</v>
      </c>
      <c r="B12" s="2">
        <v>2909</v>
      </c>
      <c r="C12" s="5" t="s">
        <v>284</v>
      </c>
    </row>
    <row r="13" spans="1:3" ht="13.5" thickBot="1" x14ac:dyDescent="0.25">
      <c r="A13" s="15" t="s">
        <v>23</v>
      </c>
      <c r="B13" s="2">
        <v>2910</v>
      </c>
      <c r="C13" s="5" t="s">
        <v>285</v>
      </c>
    </row>
    <row r="14" spans="1:3" ht="13.5" thickBot="1" x14ac:dyDescent="0.25">
      <c r="A14" s="15" t="s">
        <v>24</v>
      </c>
      <c r="B14" s="2">
        <v>2911</v>
      </c>
      <c r="C14" s="5" t="s">
        <v>286</v>
      </c>
    </row>
    <row r="15" spans="1:3" ht="13.5" thickBot="1" x14ac:dyDescent="0.25">
      <c r="A15" s="15" t="s">
        <v>363</v>
      </c>
      <c r="B15" s="2">
        <v>2912</v>
      </c>
      <c r="C15" s="5" t="s">
        <v>287</v>
      </c>
    </row>
    <row r="16" spans="1:3" ht="13.5" thickBot="1" x14ac:dyDescent="0.25">
      <c r="A16" s="15" t="s">
        <v>364</v>
      </c>
      <c r="B16" s="2">
        <v>2913</v>
      </c>
      <c r="C16" s="5" t="s">
        <v>288</v>
      </c>
    </row>
    <row r="17" spans="1:3" ht="13.5" thickBot="1" x14ac:dyDescent="0.25">
      <c r="A17" s="15" t="s">
        <v>365</v>
      </c>
      <c r="B17" s="2">
        <v>2914</v>
      </c>
      <c r="C17" s="5" t="s">
        <v>289</v>
      </c>
    </row>
    <row r="18" spans="1:3" ht="13.5" thickBot="1" x14ac:dyDescent="0.25">
      <c r="A18" s="15" t="s">
        <v>366</v>
      </c>
      <c r="B18" s="2">
        <v>2915</v>
      </c>
      <c r="C18" s="5" t="s">
        <v>290</v>
      </c>
    </row>
    <row r="19" spans="1:3" ht="13.5" thickBot="1" x14ac:dyDescent="0.25">
      <c r="A19" s="15" t="s">
        <v>367</v>
      </c>
      <c r="B19" s="2">
        <v>2916</v>
      </c>
      <c r="C19" s="5" t="s">
        <v>291</v>
      </c>
    </row>
    <row r="20" spans="1:3" ht="13.5" thickBot="1" x14ac:dyDescent="0.25">
      <c r="A20" s="15" t="s">
        <v>368</v>
      </c>
      <c r="B20" s="2">
        <v>2917</v>
      </c>
      <c r="C20" s="5" t="s">
        <v>292</v>
      </c>
    </row>
    <row r="21" spans="1:3" ht="13.5" thickBot="1" x14ac:dyDescent="0.25">
      <c r="A21" s="15" t="s">
        <v>369</v>
      </c>
      <c r="B21" s="2">
        <v>2918</v>
      </c>
      <c r="C21" s="5" t="s">
        <v>293</v>
      </c>
    </row>
    <row r="22" spans="1:3" ht="13.5" thickBot="1" x14ac:dyDescent="0.25">
      <c r="A22" s="15" t="s">
        <v>370</v>
      </c>
      <c r="B22" s="2">
        <v>2919</v>
      </c>
      <c r="C22" s="5" t="s">
        <v>294</v>
      </c>
    </row>
    <row r="23" spans="1:3" ht="13.5" thickBot="1" x14ac:dyDescent="0.25">
      <c r="A23" s="15" t="s">
        <v>371</v>
      </c>
      <c r="B23" s="2">
        <v>2920</v>
      </c>
      <c r="C23" s="5" t="s">
        <v>295</v>
      </c>
    </row>
    <row r="24" spans="1:3" ht="13.5" thickBot="1" x14ac:dyDescent="0.25">
      <c r="A24" s="15" t="s">
        <v>372</v>
      </c>
      <c r="B24" s="2">
        <v>2921</v>
      </c>
      <c r="C24" s="5" t="s">
        <v>296</v>
      </c>
    </row>
    <row r="25" spans="1:3" ht="13.5" thickBot="1" x14ac:dyDescent="0.25">
      <c r="A25" s="15" t="s">
        <v>373</v>
      </c>
      <c r="B25" s="2">
        <v>2922</v>
      </c>
      <c r="C25" s="5" t="s">
        <v>297</v>
      </c>
    </row>
    <row r="26" spans="1:3" ht="13.5" thickBot="1" x14ac:dyDescent="0.25">
      <c r="A26" s="15" t="s">
        <v>374</v>
      </c>
      <c r="B26" s="2">
        <v>2923</v>
      </c>
      <c r="C26" s="5" t="s">
        <v>298</v>
      </c>
    </row>
    <row r="27" spans="1:3" ht="13.5" thickBot="1" x14ac:dyDescent="0.25">
      <c r="A27" s="15" t="s">
        <v>375</v>
      </c>
      <c r="B27" s="2">
        <v>2924</v>
      </c>
      <c r="C27" s="5" t="s">
        <v>299</v>
      </c>
    </row>
    <row r="28" spans="1:3" ht="13.5" thickBot="1" x14ac:dyDescent="0.25">
      <c r="A28" s="15" t="s">
        <v>376</v>
      </c>
      <c r="B28" s="2">
        <v>2925</v>
      </c>
      <c r="C28" s="5" t="s">
        <v>300</v>
      </c>
    </row>
    <row r="29" spans="1:3" ht="13.5" thickBot="1" x14ac:dyDescent="0.25">
      <c r="A29" s="15" t="s">
        <v>377</v>
      </c>
      <c r="B29" s="2">
        <v>2926</v>
      </c>
      <c r="C29" s="5" t="s">
        <v>301</v>
      </c>
    </row>
    <row r="30" spans="1:3" ht="13.5" thickBot="1" x14ac:dyDescent="0.25">
      <c r="A30" s="15" t="s">
        <v>378</v>
      </c>
      <c r="B30" s="2">
        <v>2927</v>
      </c>
      <c r="C30" s="5" t="s">
        <v>302</v>
      </c>
    </row>
    <row r="31" spans="1:3" ht="13.5" thickBot="1" x14ac:dyDescent="0.25">
      <c r="A31" s="15" t="s">
        <v>379</v>
      </c>
      <c r="B31" s="2">
        <v>2928</v>
      </c>
      <c r="C31" s="5" t="s">
        <v>303</v>
      </c>
    </row>
    <row r="32" spans="1:3" ht="13.5" thickBot="1" x14ac:dyDescent="0.25">
      <c r="A32" s="15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3001</v>
      </c>
      <c r="C4" s="5" t="s">
        <v>305</v>
      </c>
    </row>
    <row r="5" spans="1:3" ht="13.5" thickBot="1" x14ac:dyDescent="0.25">
      <c r="A5" s="15" t="s">
        <v>16</v>
      </c>
      <c r="B5" s="2">
        <v>3002</v>
      </c>
      <c r="C5" s="5" t="s">
        <v>306</v>
      </c>
    </row>
    <row r="6" spans="1:3" ht="26.25" thickBot="1" x14ac:dyDescent="0.25">
      <c r="A6" s="15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37" t="s">
        <v>317</v>
      </c>
      <c r="C4" s="5" t="s">
        <v>105</v>
      </c>
    </row>
    <row r="5" spans="1:3" ht="13.5" thickBot="1" x14ac:dyDescent="0.25">
      <c r="A5" s="1" t="s">
        <v>16</v>
      </c>
      <c r="B5" s="37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37" t="s">
        <v>312</v>
      </c>
      <c r="C4" s="5" t="s">
        <v>107</v>
      </c>
    </row>
    <row r="5" spans="1:3" ht="13.5" thickBot="1" x14ac:dyDescent="0.25">
      <c r="A5" s="1" t="s">
        <v>16</v>
      </c>
      <c r="B5" s="37" t="s">
        <v>313</v>
      </c>
      <c r="C5" s="5" t="s">
        <v>108</v>
      </c>
    </row>
    <row r="6" spans="1:3" ht="13.5" thickBot="1" x14ac:dyDescent="0.25">
      <c r="A6" s="1" t="s">
        <v>359</v>
      </c>
      <c r="B6" s="37" t="s">
        <v>314</v>
      </c>
      <c r="C6" s="5" t="s">
        <v>109</v>
      </c>
    </row>
    <row r="7" spans="1:3" ht="13.5" thickBot="1" x14ac:dyDescent="0.25">
      <c r="A7" s="1" t="s">
        <v>17</v>
      </c>
      <c r="B7" s="37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501</v>
      </c>
      <c r="C4" s="5" t="s">
        <v>114</v>
      </c>
    </row>
    <row r="5" spans="1:3" ht="13.5" thickBot="1" x14ac:dyDescent="0.25">
      <c r="A5" s="15" t="s">
        <v>16</v>
      </c>
      <c r="B5" s="2">
        <v>502</v>
      </c>
      <c r="C5" s="5" t="s">
        <v>115</v>
      </c>
    </row>
    <row r="6" spans="1:3" ht="13.5" thickBot="1" x14ac:dyDescent="0.25">
      <c r="A6" s="15" t="s">
        <v>359</v>
      </c>
      <c r="B6" s="2">
        <v>503</v>
      </c>
      <c r="C6" s="5" t="s">
        <v>116</v>
      </c>
    </row>
    <row r="7" spans="1:3" ht="13.5" thickBot="1" x14ac:dyDescent="0.25">
      <c r="A7" s="15" t="s">
        <v>17</v>
      </c>
      <c r="B7" s="2">
        <v>504</v>
      </c>
      <c r="C7" s="5" t="s">
        <v>117</v>
      </c>
    </row>
    <row r="8" spans="1:3" ht="13.5" thickBot="1" x14ac:dyDescent="0.25">
      <c r="A8" s="15" t="s">
        <v>18</v>
      </c>
      <c r="B8" s="2">
        <v>505</v>
      </c>
      <c r="C8" s="5" t="s">
        <v>118</v>
      </c>
    </row>
    <row r="9" spans="1:3" ht="13.5" thickBot="1" x14ac:dyDescent="0.25">
      <c r="A9" s="15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601</v>
      </c>
      <c r="C4" s="5" t="s">
        <v>120</v>
      </c>
    </row>
    <row r="5" spans="1:3" ht="13.5" thickBot="1" x14ac:dyDescent="0.25">
      <c r="A5" s="16" t="s">
        <v>16</v>
      </c>
      <c r="B5" s="2">
        <v>602</v>
      </c>
      <c r="C5" s="5" t="s">
        <v>121</v>
      </c>
    </row>
    <row r="6" spans="1:3" ht="13.5" thickBot="1" x14ac:dyDescent="0.25">
      <c r="A6" s="16" t="s">
        <v>359</v>
      </c>
      <c r="B6" s="2">
        <v>603</v>
      </c>
      <c r="C6" s="5" t="s">
        <v>122</v>
      </c>
    </row>
    <row r="7" spans="1:3" ht="13.5" thickBot="1" x14ac:dyDescent="0.25">
      <c r="A7" s="16" t="s">
        <v>17</v>
      </c>
      <c r="B7" s="2">
        <v>604</v>
      </c>
      <c r="C7" s="5" t="s">
        <v>123</v>
      </c>
    </row>
    <row r="8" spans="1:3" ht="13.5" thickBot="1" x14ac:dyDescent="0.25">
      <c r="A8" s="16" t="s">
        <v>18</v>
      </c>
      <c r="B8" s="2">
        <v>605</v>
      </c>
      <c r="C8" s="5" t="s">
        <v>124</v>
      </c>
    </row>
    <row r="9" spans="1:3" ht="13.5" thickBot="1" x14ac:dyDescent="0.25">
      <c r="A9" s="16" t="s">
        <v>19</v>
      </c>
      <c r="B9" s="2">
        <v>606</v>
      </c>
      <c r="C9" s="5" t="s">
        <v>125</v>
      </c>
    </row>
    <row r="10" spans="1:3" ht="13.5" thickBot="1" x14ac:dyDescent="0.25">
      <c r="A10" s="16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701</v>
      </c>
      <c r="C4" s="5" t="s">
        <v>138</v>
      </c>
    </row>
    <row r="5" spans="1:3" ht="13.5" thickBot="1" x14ac:dyDescent="0.25">
      <c r="A5" s="15" t="s">
        <v>16</v>
      </c>
      <c r="B5" s="2">
        <v>702</v>
      </c>
      <c r="C5" s="5" t="s">
        <v>139</v>
      </c>
    </row>
    <row r="6" spans="1:3" ht="13.5" thickBot="1" x14ac:dyDescent="0.25">
      <c r="A6" s="15" t="s">
        <v>359</v>
      </c>
      <c r="B6" s="2">
        <v>703</v>
      </c>
      <c r="C6" s="5" t="s">
        <v>140</v>
      </c>
    </row>
    <row r="7" spans="1:3" ht="13.5" thickBot="1" x14ac:dyDescent="0.25">
      <c r="A7" s="15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2016-12-12T11:16:11Z</cp:lastPrinted>
  <dcterms:created xsi:type="dcterms:W3CDTF">1996-10-08T23:32:33Z</dcterms:created>
  <dcterms:modified xsi:type="dcterms:W3CDTF">2022-03-27T16:48:29Z</dcterms:modified>
</cp:coreProperties>
</file>