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Казачков\Год\годовые отчеты 2021\"/>
    </mc:Choice>
  </mc:AlternateContent>
  <bookViews>
    <workbookView xWindow="0" yWindow="0" windowWidth="28800" windowHeight="1233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9" i="13" l="1"/>
  <c r="D111" i="13"/>
  <c r="D106" i="13"/>
  <c r="D28" i="13"/>
  <c r="D112" i="13" l="1"/>
  <c r="D115" i="13"/>
  <c r="D36" i="13" l="1"/>
  <c r="D72" i="13"/>
  <c r="D74" i="13"/>
  <c r="D76" i="13"/>
  <c r="D77" i="13"/>
  <c r="D78" i="13"/>
  <c r="D116" i="13" l="1"/>
  <c r="D103" i="13" l="1"/>
  <c r="D104" i="13"/>
  <c r="D105" i="13"/>
  <c r="D101" i="13"/>
  <c r="D99" i="13"/>
  <c r="D96" i="13"/>
  <c r="D94" i="13" s="1"/>
  <c r="D85" i="13"/>
  <c r="D86" i="13"/>
  <c r="D87" i="13"/>
  <c r="D67" i="13"/>
  <c r="D33" i="13"/>
  <c r="D35" i="13"/>
  <c r="D30" i="13"/>
  <c r="D82" i="13" l="1"/>
  <c r="D161" i="13"/>
  <c r="D152" i="13"/>
  <c r="D143" i="13"/>
  <c r="D91" i="13" l="1"/>
  <c r="D92" i="13"/>
  <c r="D90" i="13"/>
  <c r="D88" i="13" l="1"/>
  <c r="D69" i="13"/>
  <c r="D16" i="13"/>
  <c r="D97" i="13" l="1"/>
  <c r="D117" i="13" s="1"/>
  <c r="D29" i="13"/>
  <c r="D124" i="13" l="1"/>
  <c r="D9" i="13"/>
  <c r="D157" i="13"/>
  <c r="D156" i="13"/>
  <c r="D166" i="13"/>
  <c r="D165" i="13"/>
  <c r="D164" i="13"/>
  <c r="D167" i="13" s="1"/>
  <c r="D148" i="13"/>
  <c r="D147" i="13"/>
  <c r="D146" i="13"/>
  <c r="D149" i="13" s="1"/>
  <c r="D138" i="13"/>
  <c r="D137" i="13"/>
  <c r="D139" i="13"/>
  <c r="D12" i="13"/>
  <c r="D155" i="13"/>
  <c r="D158" i="13" s="1"/>
  <c r="D25" i="13" l="1"/>
  <c r="D23" i="13" s="1"/>
  <c r="D127" i="13"/>
</calcChain>
</file>

<file path=xl/sharedStrings.xml><?xml version="1.0" encoding="utf-8"?>
<sst xmlns="http://schemas.openxmlformats.org/spreadsheetml/2006/main" count="1173" uniqueCount="612">
  <si>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</si>
  <si>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</si>
  <si>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</si>
  <si>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</si>
  <si>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</si>
  <si>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</si>
  <si>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</si>
  <si>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</si>
  <si>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</si>
  <si>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</si>
  <si>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</si>
  <si>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</si>
  <si>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</si>
  <si>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</si>
  <si>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</si>
  <si>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</si>
  <si>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</si>
  <si>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</si>
  <si>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</si>
  <si>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</si>
  <si>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</si>
  <si>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</si>
  <si>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</si>
  <si>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</si>
  <si>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</si>
  <si>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</si>
  <si>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</si>
  <si>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</si>
  <si>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</si>
  <si>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</si>
  <si>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</si>
  <si>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</si>
  <si>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</si>
  <si>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</si>
  <si>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</si>
  <si>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</si>
  <si>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</si>
  <si>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</si>
  <si>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</si>
  <si>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</si>
  <si>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</si>
  <si>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</si>
  <si>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</si>
  <si>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</si>
  <si>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</si>
  <si>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</si>
  <si>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</si>
  <si>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</si>
  <si>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</si>
  <si>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</si>
  <si>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</si>
  <si>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</si>
  <si>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</si>
  <si>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</si>
  <si>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</si>
  <si>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</si>
  <si>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</si>
  <si>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</si>
  <si>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</si>
  <si>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</si>
  <si>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</si>
  <si>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</si>
  <si>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</si>
  <si>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</si>
  <si>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</si>
  <si>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</si>
  <si>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</si>
  <si>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</si>
  <si>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</si>
  <si>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</si>
  <si>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</si>
  <si>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</si>
  <si>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</si>
  <si>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</si>
  <si>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</si>
  <si>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</si>
  <si>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</si>
  <si>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</si>
  <si>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</si>
  <si>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</si>
  <si>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</si>
  <si>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</si>
  <si>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</si>
  <si>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</si>
  <si>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</si>
  <si>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</si>
  <si>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</si>
  <si>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</si>
  <si>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</si>
  <si>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</si>
  <si>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</si>
  <si>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</si>
  <si>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</si>
  <si>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</si>
  <si>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</si>
  <si>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</si>
  <si>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</si>
  <si>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</si>
  <si>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</si>
  <si>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</si>
  <si>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</si>
  <si>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</si>
  <si>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</si>
  <si>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</si>
  <si>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</si>
  <si>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</si>
  <si>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</si>
  <si>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</si>
  <si>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</si>
  <si>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</si>
  <si>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</si>
  <si>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</si>
  <si>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</si>
  <si>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</si>
  <si>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</si>
  <si>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</si>
  <si>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</si>
  <si>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</si>
  <si>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</si>
  <si>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</si>
  <si>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</si>
  <si>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</si>
  <si>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</si>
  <si>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</si>
  <si>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</si>
  <si>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</si>
  <si>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</si>
  <si>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</si>
  <si>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</si>
  <si>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</si>
  <si>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</si>
  <si>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</si>
  <si>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</si>
  <si>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</si>
  <si>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</si>
  <si>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</si>
  <si>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</si>
  <si>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</si>
  <si>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</si>
  <si>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</si>
  <si>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</si>
  <si>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</si>
  <si>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</si>
  <si>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</si>
  <si>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</si>
  <si>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</si>
  <si>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</si>
  <si>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</si>
  <si>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</si>
  <si>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</si>
  <si>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</si>
  <si>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</si>
  <si>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</si>
  <si>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</si>
  <si>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</si>
  <si>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</si>
  <si>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</si>
  <si>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</si>
  <si>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</si>
  <si>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</si>
  <si>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</si>
  <si>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</si>
  <si>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</si>
  <si>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</si>
  <si>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</si>
  <si>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</si>
  <si>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</si>
  <si>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</si>
  <si>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</si>
  <si>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</si>
  <si>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</si>
  <si>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</si>
  <si>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</si>
  <si>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</si>
  <si>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</si>
  <si>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</si>
  <si>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</si>
  <si>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</si>
  <si>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</si>
  <si>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</si>
  <si>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</si>
  <si>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</si>
  <si>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</si>
  <si>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</si>
  <si>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</si>
  <si>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</si>
  <si>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</si>
  <si>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</si>
  <si>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</si>
  <si>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</si>
  <si>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</si>
  <si>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</si>
  <si>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</si>
  <si>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</si>
  <si>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</si>
  <si>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</si>
  <si>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</si>
  <si>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</si>
  <si>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</si>
  <si>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</si>
  <si>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</si>
  <si>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</si>
  <si>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</si>
  <si>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</si>
  <si>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</si>
  <si>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</si>
  <si>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</si>
  <si>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</si>
  <si>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</si>
  <si>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</si>
  <si>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</si>
  <si>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</si>
  <si>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</si>
  <si>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</si>
  <si>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</si>
  <si>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</si>
  <si>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</si>
  <si>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</si>
  <si>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</si>
  <si>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</si>
  <si>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</si>
  <si>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</si>
  <si>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</si>
  <si>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</si>
  <si>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</si>
  <si>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</si>
  <si>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</si>
  <si>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</si>
  <si>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</si>
  <si>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</si>
  <si>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</si>
  <si>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</si>
  <si>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</si>
  <si>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</si>
  <si>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</si>
  <si>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</si>
  <si>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</si>
  <si>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</si>
  <si>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</si>
  <si>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</si>
  <si>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</si>
  <si>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</si>
  <si>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</si>
  <si>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</si>
  <si>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</si>
  <si>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</si>
  <si>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</si>
  <si>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</si>
  <si>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</si>
  <si>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</si>
  <si>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</si>
  <si>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</si>
  <si>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</si>
  <si>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</si>
  <si>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</si>
  <si>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</si>
  <si>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</si>
  <si>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</si>
  <si>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</si>
  <si>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</si>
  <si>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</si>
  <si>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</si>
  <si>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</si>
  <si>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</si>
  <si>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</si>
  <si>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</si>
  <si>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</si>
  <si>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</si>
  <si>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</si>
  <si>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</si>
  <si>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</si>
  <si>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</si>
  <si>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</si>
  <si>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</si>
  <si>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</si>
  <si>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</si>
  <si>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</si>
  <si>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</si>
  <si>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</si>
  <si>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</si>
  <si>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</si>
  <si>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</si>
  <si>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</si>
  <si>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</si>
  <si>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</si>
  <si>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</si>
  <si>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</si>
  <si>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</si>
  <si>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</si>
  <si>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</si>
  <si>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</si>
  <si>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</si>
  <si>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</si>
  <si>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</si>
  <si>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</si>
  <si>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</si>
  <si>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</si>
  <si>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</si>
  <si>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</si>
  <si>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</si>
  <si>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</si>
  <si>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</si>
  <si>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</si>
  <si>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</si>
  <si>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</si>
  <si>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</si>
  <si>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</si>
  <si>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</si>
  <si>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</si>
  <si>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</si>
  <si>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</si>
  <si>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</si>
  <si>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</si>
  <si>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</si>
  <si>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</si>
  <si>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</si>
  <si>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</si>
  <si>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</si>
  <si>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</si>
  <si>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</si>
  <si>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</si>
  <si>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</si>
  <si>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</si>
  <si>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</si>
  <si>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</si>
  <si>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</si>
  <si>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</si>
  <si>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</si>
  <si>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</si>
  <si>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</si>
  <si>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</si>
  <si>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</si>
  <si>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</si>
  <si>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</si>
  <si>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</si>
  <si>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</si>
  <si>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</si>
  <si>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</si>
  <si>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</si>
  <si>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</si>
  <si>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</si>
  <si>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</si>
  <si>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</si>
  <si>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</si>
  <si>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</si>
  <si>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</si>
  <si>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</si>
  <si>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</si>
  <si>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</si>
  <si>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</si>
  <si>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</si>
  <si>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</si>
  <si>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</si>
  <si>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</si>
  <si>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</si>
  <si>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</si>
  <si>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</si>
  <si>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</si>
  <si>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</si>
  <si>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</si>
  <si>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</si>
  <si>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</si>
  <si>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</si>
  <si>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</si>
  <si>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</si>
  <si>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</si>
  <si>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</si>
  <si>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</si>
  <si>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</si>
  <si>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</si>
  <si>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</si>
  <si>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</si>
  <si>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</si>
  <si>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</si>
  <si>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</si>
  <si>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</si>
  <si>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</si>
  <si>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</si>
  <si>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</si>
  <si>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</si>
  <si>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</si>
  <si>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</si>
  <si>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</si>
  <si>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</si>
  <si>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</si>
  <si>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</si>
  <si>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</si>
  <si>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</si>
  <si>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</si>
  <si>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</si>
  <si>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</si>
  <si>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</si>
  <si>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</si>
  <si>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</si>
  <si>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</si>
  <si>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</si>
  <si>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</si>
  <si>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</si>
  <si>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</si>
  <si>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</si>
  <si>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</si>
  <si>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</si>
  <si>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</si>
  <si>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</si>
  <si>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</si>
  <si>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</si>
  <si>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</si>
  <si>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</si>
  <si>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</si>
  <si>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</si>
  <si>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</si>
  <si>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</si>
  <si>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</si>
  <si>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</si>
  <si>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</si>
  <si>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</si>
  <si>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</si>
  <si>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</si>
  <si>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</si>
  <si>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</si>
  <si>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</si>
  <si>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</si>
  <si>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</si>
  <si>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</si>
  <si>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</si>
  <si>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</si>
  <si>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</si>
  <si>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</si>
  <si>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</si>
  <si>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</si>
  <si>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</si>
  <si>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</si>
  <si>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</si>
  <si>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</si>
  <si>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</si>
  <si>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</si>
  <si>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</si>
  <si>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</si>
  <si>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</si>
  <si>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</si>
  <si>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</si>
  <si>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</si>
  <si>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</si>
  <si>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</si>
  <si>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</si>
  <si>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</si>
  <si>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</si>
  <si>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</si>
  <si>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</si>
  <si>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</si>
  <si>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</si>
  <si>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</si>
  <si>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</si>
  <si>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</si>
  <si>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</si>
  <si>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</si>
  <si>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</si>
  <si>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</si>
  <si>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</si>
  <si>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</si>
  <si>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</si>
  <si>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</si>
  <si>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</si>
  <si>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</si>
  <si>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Всего денежных средств с учетом остатков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</si>
  <si>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</si>
  <si>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</si>
  <si>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</si>
  <si>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</si>
  <si>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</si>
  <si>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</si>
  <si>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</si>
  <si>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</si>
  <si>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</si>
  <si>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</si>
  <si>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</si>
  <si>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</si>
  <si>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</si>
  <si>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</si>
  <si>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</si>
  <si>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>1 шт.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</si>
  <si>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</si>
  <si>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</si>
  <si>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</si>
  <si>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</si>
  <si>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</si>
  <si>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</si>
  <si>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ХВС</t>
  </si>
  <si>
    <t>Канал</t>
  </si>
  <si>
    <t>Смена трубопроводов из канализационных труб Д-100мм</t>
  </si>
  <si>
    <t>21.5</t>
  </si>
  <si>
    <t>Ревизия ВРУ</t>
  </si>
  <si>
    <t>шт</t>
  </si>
  <si>
    <t>Ремонт групповых щитков на л/клетке</t>
  </si>
  <si>
    <t>Смена ламп накаливания</t>
  </si>
  <si>
    <t xml:space="preserve">Смена люминесцентных ламп </t>
  </si>
  <si>
    <t>Смена светильников с лампами накаливания</t>
  </si>
  <si>
    <t xml:space="preserve">Смена светильников с люминесцентными  лампами </t>
  </si>
  <si>
    <t xml:space="preserve">Смена патронов </t>
  </si>
  <si>
    <t>Смена выключателей</t>
  </si>
  <si>
    <t>Смена автоматических выключателей</t>
  </si>
  <si>
    <t>21.6</t>
  </si>
  <si>
    <t>Работы по содержанию крыш</t>
  </si>
  <si>
    <t>Очистка кровли от снега</t>
  </si>
  <si>
    <t>Ремонт кровли</t>
  </si>
  <si>
    <t>Навеска замка</t>
  </si>
  <si>
    <t>21.7</t>
  </si>
  <si>
    <t>Работы по содержанию подвалов</t>
  </si>
  <si>
    <t>Осмотр инженерных систем в подвальных помещениях</t>
  </si>
  <si>
    <t>Ремонт продухов</t>
  </si>
  <si>
    <t>Откачка воды из додвала</t>
  </si>
  <si>
    <t>21.8</t>
  </si>
  <si>
    <t>Работы по содержанию фасадов</t>
  </si>
  <si>
    <t>Ремонт и окраска фасадов</t>
  </si>
  <si>
    <t>21.9</t>
  </si>
  <si>
    <t>Работы по содержанию фундамента, цоколей и отмосток</t>
  </si>
  <si>
    <t>Ремонт и окраска цоколя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</si>
  <si>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</si>
  <si>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</si>
  <si>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</si>
  <si>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</si>
  <si>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</si>
  <si>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</si>
  <si>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</si>
  <si>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</si>
  <si>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</si>
  <si>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</si>
  <si>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</si>
  <si>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</si>
  <si>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</si>
  <si>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</si>
  <si>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</si>
  <si>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</si>
  <si>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</si>
  <si>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</si>
  <si>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</si>
  <si>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</si>
  <si>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</si>
  <si>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Закрашивание надписей в подъезде</t>
  </si>
  <si>
    <t>Ремонт ограждений</t>
  </si>
  <si>
    <t>Смена розеток</t>
  </si>
  <si>
    <t>21.12</t>
  </si>
  <si>
    <t>Работы по содержанию и ремонту мусоропроводов</t>
  </si>
  <si>
    <t>Смена трубопроводов Д-32мм</t>
  </si>
  <si>
    <t>Смена кабеля/провода АВВГ 2х4мм</t>
  </si>
  <si>
    <t>Ремонт поручней</t>
  </si>
  <si>
    <t>Перенавеска звеньев водосточных труб</t>
  </si>
  <si>
    <t>Смена трубопроводов Д-20мм</t>
  </si>
  <si>
    <t>Смена трубопроводов Д-25мм</t>
  </si>
  <si>
    <t>Установка кранов воздушных</t>
  </si>
  <si>
    <t>Притирка запорной арматуры без снятия с места</t>
  </si>
  <si>
    <t>Подчеканка раструбов канализационных труб</t>
  </si>
  <si>
    <t>Очистка канализационной сети</t>
  </si>
  <si>
    <t>ул. Комарова, д. 7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</si>
  <si>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</si>
  <si>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</si>
  <si>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Очистка кровли от наледи и сосулек</t>
  </si>
  <si>
    <t>Ликвидация воздушных пробок в системе отопления, в  радиаторном блоке</t>
  </si>
  <si>
    <t>Смена шаровых кранов Д-15,20мм</t>
  </si>
  <si>
    <t>Слив и наполнение водой системы отопления</t>
  </si>
  <si>
    <t>Смена сгонов и резьб у трубопроводов Д-15,20мм</t>
  </si>
  <si>
    <t>Работы по содержанию электрооборудования</t>
  </si>
  <si>
    <t xml:space="preserve">Ремонт подъезда № </t>
  </si>
  <si>
    <t>Временная заделка свищей и трещин на трубопроводах установкой хомутов Д-15мм</t>
  </si>
  <si>
    <t>Смена трубопроводов Д-15мм</t>
  </si>
  <si>
    <t>1 м</t>
  </si>
  <si>
    <t>Смена шаровых кранов Д-15мм</t>
  </si>
  <si>
    <t>4 шт</t>
  </si>
  <si>
    <t>Смена гибких подводок</t>
  </si>
  <si>
    <t>Смена муфт "ГЕБО" Д-20, 32мм</t>
  </si>
  <si>
    <t>Окраска входных дверей</t>
  </si>
  <si>
    <t>Смена шаровых кранов Д-32мм</t>
  </si>
  <si>
    <t>Смена шаровых кранов Д-20мм</t>
  </si>
  <si>
    <t>8 шт</t>
  </si>
  <si>
    <t>Ремонт и окраска металлических ограждений</t>
  </si>
  <si>
    <t>24 м2</t>
  </si>
  <si>
    <t>5 шт.</t>
  </si>
  <si>
    <t>2 м</t>
  </si>
  <si>
    <t>3 м</t>
  </si>
  <si>
    <t>Смена трубопроводов Д-25 мм</t>
  </si>
  <si>
    <t>Врезка в действующие сети трубопровода Д 15 мм</t>
  </si>
  <si>
    <t>Врезка в действующие сети трубопровода Д 20 мм</t>
  </si>
  <si>
    <t>28 м</t>
  </si>
  <si>
    <t>Демонтаж и установка манометров</t>
  </si>
  <si>
    <t>14 м</t>
  </si>
  <si>
    <t>Смена трубопроводов Д-50 мм</t>
  </si>
  <si>
    <t>Смена трубопроводов Д-32 мм</t>
  </si>
  <si>
    <t>3м</t>
  </si>
  <si>
    <t>Врезка в действующие сети трубопровода Д 25 мм</t>
  </si>
  <si>
    <t>1 ст</t>
  </si>
  <si>
    <t>7 шт</t>
  </si>
  <si>
    <t>17 шт</t>
  </si>
  <si>
    <t>33 м</t>
  </si>
  <si>
    <t>Прокладка  трубопровода  из канализационных труб Д-110мм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</si>
  <si>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</si>
  <si>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</si>
  <si>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</si>
  <si>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</si>
  <si>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</si>
  <si>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</si>
  <si>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</si>
  <si>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</si>
  <si>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</si>
  <si>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</si>
  <si>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</si>
  <si>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</si>
  <si>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</si>
  <si>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</si>
  <si>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</si>
  <si>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2021г.</t>
  </si>
  <si>
    <t>01.01.2021г.</t>
  </si>
  <si>
    <t>31.12.2021г.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</si>
</sst>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6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</cellStyleXfs>
  <cellXfs count="120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0" xfId="0" applyFo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 vertical="center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 indent="1"/>
    </xf>
    <xf numFmtId="0" fontId="2" fillId="0" borderId="0" xfId="0" applyFont="1" applyBorder="1" applyAlignment="1">
      <alignment wrapText="1"/>
    </xf>
    <xf numFmtId="16" fontId="2" fillId="0" borderId="0" xfId="0" applyNumberFormat="1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4" fontId="0" fillId="0" borderId="0" xfId="0" applyNumberFormat="1"/>
    <xf numFmtId="0" fontId="6" fillId="0" borderId="15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 indent="1"/>
    </xf>
    <xf numFmtId="0" fontId="49" fillId="0" borderId="15" xfId="0" applyFont="1" applyFill="1" applyBorder="1" applyAlignment="1">
      <alignment horizontal="left" wrapText="1" indent="4"/>
    </xf>
    <xf numFmtId="0" fontId="2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right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wrapText="1"/>
    </xf>
    <xf numFmtId="4" fontId="10" fillId="0" borderId="15" xfId="0" applyNumberFormat="1" applyFont="1" applyFill="1" applyBorder="1" applyAlignment="1">
      <alignment horizontal="right" vertical="top" wrapText="1"/>
    </xf>
    <xf numFmtId="165" fontId="2" fillId="0" borderId="15" xfId="111" applyFont="1" applyFill="1" applyBorder="1" applyAlignment="1">
      <alignment horizontal="right" vertical="top" wrapText="1"/>
    </xf>
    <xf numFmtId="165" fontId="12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vertical="top" wrapText="1"/>
    </xf>
    <xf numFmtId="49" fontId="51" fillId="0" borderId="15" xfId="97" applyNumberFormat="1" applyFont="1" applyFill="1" applyBorder="1" applyAlignment="1">
      <alignment horizontal="left" vertical="top" wrapText="1" indent="1"/>
    </xf>
    <xf numFmtId="0" fontId="51" fillId="0" borderId="15" xfId="97" applyFont="1" applyFill="1" applyBorder="1" applyAlignment="1">
      <alignment horizontal="left" wrapText="1"/>
    </xf>
    <xf numFmtId="0" fontId="51" fillId="0" borderId="15" xfId="97" applyFont="1" applyFill="1" applyBorder="1" applyAlignment="1">
      <alignment horizontal="center" vertical="center" wrapText="1"/>
    </xf>
    <xf numFmtId="4" fontId="10" fillId="0" borderId="15" xfId="97" applyNumberFormat="1" applyFont="1" applyFill="1" applyBorder="1" applyAlignment="1">
      <alignment vertical="center" wrapText="1"/>
    </xf>
    <xf numFmtId="49" fontId="51" fillId="0" borderId="15" xfId="0" applyNumberFormat="1" applyFont="1" applyFill="1" applyBorder="1" applyAlignment="1">
      <alignment horizontal="left" vertical="top" wrapText="1" indent="1"/>
    </xf>
    <xf numFmtId="0" fontId="51" fillId="0" borderId="15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vertical="center" wrapText="1"/>
    </xf>
    <xf numFmtId="0" fontId="52" fillId="0" borderId="15" xfId="0" applyFont="1" applyFill="1" applyBorder="1" applyAlignment="1">
      <alignment wrapText="1"/>
    </xf>
    <xf numFmtId="0" fontId="52" fillId="0" borderId="15" xfId="0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wrapText="1"/>
    </xf>
    <xf numFmtId="0" fontId="51" fillId="0" borderId="19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0" fontId="51" fillId="0" borderId="15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left" wrapText="1"/>
    </xf>
    <xf numFmtId="0" fontId="53" fillId="0" borderId="10" xfId="0" applyFont="1" applyFill="1" applyBorder="1" applyAlignment="1">
      <alignment vertical="center" wrapText="1"/>
    </xf>
    <xf numFmtId="0" fontId="53" fillId="0" borderId="15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vertical="center" wrapText="1"/>
    </xf>
    <xf numFmtId="0" fontId="53" fillId="0" borderId="21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vertical="center" wrapText="1"/>
    </xf>
    <xf numFmtId="0" fontId="51" fillId="0" borderId="15" xfId="0" applyFont="1" applyFill="1" applyBorder="1" applyAlignment="1">
      <alignment horizontal="left" wrapText="1"/>
    </xf>
    <xf numFmtId="0" fontId="51" fillId="0" borderId="15" xfId="0" applyFont="1" applyFill="1" applyBorder="1" applyAlignment="1">
      <alignment horizontal="center" vertical="top" wrapText="1"/>
    </xf>
    <xf numFmtId="4" fontId="51" fillId="0" borderId="19" xfId="0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4" fontId="10" fillId="0" borderId="15" xfId="0" applyNumberFormat="1" applyFont="1" applyFill="1" applyBorder="1" applyAlignment="1">
      <alignment horizontal="right" vertical="center" wrapText="1"/>
    </xf>
    <xf numFmtId="165" fontId="2" fillId="0" borderId="15" xfId="111" applyFont="1" applyFill="1" applyBorder="1" applyAlignment="1">
      <alignment horizontal="center" vertical="top" wrapText="1"/>
    </xf>
    <xf numFmtId="165" fontId="10" fillId="0" borderId="15" xfId="0" applyNumberFormat="1" applyFont="1" applyFill="1" applyBorder="1" applyAlignment="1">
      <alignment horizontal="right" vertical="top" wrapText="1"/>
    </xf>
    <xf numFmtId="165" fontId="2" fillId="0" borderId="15" xfId="0" applyNumberFormat="1" applyFont="1" applyFill="1" applyBorder="1" applyAlignment="1">
      <alignment horizontal="right" vertical="top" wrapText="1"/>
    </xf>
    <xf numFmtId="165" fontId="10" fillId="0" borderId="15" xfId="0" applyNumberFormat="1" applyFont="1" applyFill="1" applyBorder="1" applyAlignment="1">
      <alignment horizontal="center"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39" sqref="E39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317</v>
      </c>
    </row>
    <row r="2" spans="1:9" x14ac:dyDescent="0.2">
      <c r="B2" s="18" t="s">
        <v>465</v>
      </c>
    </row>
    <row r="3" spans="1:9" x14ac:dyDescent="0.2">
      <c r="A3" t="s">
        <v>318</v>
      </c>
    </row>
    <row r="4" spans="1:9" x14ac:dyDescent="0.2">
      <c r="B4" t="s">
        <v>555</v>
      </c>
    </row>
    <row r="6" spans="1:9" ht="21.75" customHeight="1" x14ac:dyDescent="0.2">
      <c r="A6" s="26" t="s">
        <v>319</v>
      </c>
      <c r="B6" s="26" t="s">
        <v>320</v>
      </c>
      <c r="C6" s="26" t="s">
        <v>321</v>
      </c>
      <c r="D6" s="26" t="s">
        <v>322</v>
      </c>
    </row>
    <row r="7" spans="1:9" ht="27" customHeight="1" x14ac:dyDescent="0.2">
      <c r="A7" s="19" t="s">
        <v>360</v>
      </c>
      <c r="B7" s="68" t="s">
        <v>323</v>
      </c>
      <c r="C7" s="21" t="s">
        <v>324</v>
      </c>
      <c r="D7" s="21"/>
      <c r="E7" s="73" t="s">
        <v>305</v>
      </c>
      <c r="F7" s="74"/>
      <c r="G7" s="74"/>
      <c r="H7" s="74"/>
      <c r="I7" s="37"/>
    </row>
    <row r="8" spans="1:9" ht="12.75" customHeight="1" x14ac:dyDescent="0.2">
      <c r="A8" s="72" t="s">
        <v>325</v>
      </c>
      <c r="B8" s="72"/>
      <c r="C8" s="72"/>
      <c r="D8" s="72"/>
    </row>
    <row r="9" spans="1:9" ht="63.75" x14ac:dyDescent="0.2">
      <c r="A9" s="19" t="s">
        <v>16</v>
      </c>
      <c r="B9" s="23" t="s">
        <v>326</v>
      </c>
      <c r="C9" s="21" t="s">
        <v>324</v>
      </c>
      <c r="D9" s="24" t="s">
        <v>594</v>
      </c>
      <c r="E9" s="18" t="s">
        <v>42</v>
      </c>
    </row>
    <row r="10" spans="1:9" x14ac:dyDescent="0.2">
      <c r="A10" s="19"/>
      <c r="B10" s="42" t="s">
        <v>406</v>
      </c>
      <c r="C10" s="21"/>
      <c r="D10" s="25"/>
      <c r="E10" s="18"/>
    </row>
    <row r="11" spans="1:9" ht="38.25" x14ac:dyDescent="0.2">
      <c r="A11" s="19" t="s">
        <v>357</v>
      </c>
      <c r="B11" s="23" t="s">
        <v>327</v>
      </c>
      <c r="C11" s="21" t="s">
        <v>324</v>
      </c>
      <c r="D11" s="36" t="s">
        <v>595</v>
      </c>
    </row>
    <row r="12" spans="1:9" ht="17.25" customHeight="1" x14ac:dyDescent="0.2">
      <c r="A12" s="19" t="s">
        <v>17</v>
      </c>
      <c r="B12" s="23" t="s">
        <v>328</v>
      </c>
      <c r="C12" s="21" t="s">
        <v>324</v>
      </c>
      <c r="D12" s="25" t="s">
        <v>596</v>
      </c>
      <c r="E12" s="73" t="s">
        <v>407</v>
      </c>
      <c r="F12" s="74"/>
      <c r="G12" s="74"/>
      <c r="H12" s="74"/>
      <c r="I12" s="74"/>
    </row>
    <row r="13" spans="1:9" ht="17.25" customHeight="1" x14ac:dyDescent="0.2">
      <c r="A13" s="19"/>
      <c r="B13" s="42" t="s">
        <v>408</v>
      </c>
      <c r="C13" s="21"/>
      <c r="D13" s="25" t="s">
        <v>597</v>
      </c>
      <c r="E13" s="73"/>
      <c r="F13" s="74"/>
      <c r="G13" s="74"/>
      <c r="H13" s="74"/>
      <c r="I13" s="74"/>
    </row>
    <row r="14" spans="1:9" ht="17.25" customHeight="1" x14ac:dyDescent="0.2">
      <c r="A14" s="19"/>
      <c r="B14" s="42" t="s">
        <v>409</v>
      </c>
      <c r="C14" s="21"/>
      <c r="D14" s="25" t="s">
        <v>598</v>
      </c>
      <c r="E14" s="73"/>
      <c r="F14" s="74"/>
      <c r="G14" s="74"/>
      <c r="H14" s="74"/>
      <c r="I14" s="74"/>
    </row>
    <row r="15" spans="1:9" ht="51" x14ac:dyDescent="0.2">
      <c r="A15" s="19" t="s">
        <v>18</v>
      </c>
      <c r="B15" s="23" t="s">
        <v>329</v>
      </c>
      <c r="C15" s="21" t="s">
        <v>324</v>
      </c>
      <c r="D15" s="55" t="s">
        <v>599</v>
      </c>
    </row>
    <row r="16" spans="1:9" ht="25.5" x14ac:dyDescent="0.2">
      <c r="A16" s="19" t="s">
        <v>19</v>
      </c>
      <c r="B16" s="20" t="s">
        <v>330</v>
      </c>
      <c r="C16" s="21" t="s">
        <v>324</v>
      </c>
      <c r="D16" s="56">
        <v>5050025306</v>
      </c>
    </row>
    <row r="17" spans="1:14" ht="38.25" x14ac:dyDescent="0.2">
      <c r="A17" s="19" t="s">
        <v>20</v>
      </c>
      <c r="B17" s="20" t="s">
        <v>316</v>
      </c>
      <c r="C17" s="21" t="s">
        <v>324</v>
      </c>
      <c r="D17" s="57" t="s">
        <v>600</v>
      </c>
    </row>
    <row r="18" spans="1:14" ht="38.25" x14ac:dyDescent="0.2">
      <c r="A18" s="19" t="s">
        <v>21</v>
      </c>
      <c r="B18" s="20" t="s">
        <v>331</v>
      </c>
      <c r="C18" s="21" t="s">
        <v>324</v>
      </c>
      <c r="D18" s="57" t="s">
        <v>600</v>
      </c>
    </row>
    <row r="19" spans="1:14" ht="27" customHeight="1" x14ac:dyDescent="0.2">
      <c r="A19" s="19" t="s">
        <v>22</v>
      </c>
      <c r="B19" s="20" t="s">
        <v>332</v>
      </c>
      <c r="C19" s="21" t="s">
        <v>324</v>
      </c>
      <c r="D19" s="58" t="s">
        <v>601</v>
      </c>
      <c r="E19" s="75" t="s">
        <v>306</v>
      </c>
      <c r="F19" s="76"/>
      <c r="G19" s="76"/>
      <c r="H19" s="76"/>
      <c r="I19" s="76"/>
    </row>
    <row r="20" spans="1:14" x14ac:dyDescent="0.2">
      <c r="A20" s="19" t="s">
        <v>23</v>
      </c>
      <c r="B20" s="23" t="s">
        <v>333</v>
      </c>
      <c r="C20" s="21" t="s">
        <v>324</v>
      </c>
      <c r="D20" s="59" t="s">
        <v>602</v>
      </c>
    </row>
    <row r="21" spans="1:14" ht="25.5" x14ac:dyDescent="0.2">
      <c r="A21" s="19" t="s">
        <v>24</v>
      </c>
      <c r="B21" s="23" t="s">
        <v>334</v>
      </c>
      <c r="C21" s="21" t="s">
        <v>324</v>
      </c>
      <c r="D21" s="24"/>
    </row>
    <row r="22" spans="1:14" x14ac:dyDescent="0.2">
      <c r="A22" s="19" t="s">
        <v>361</v>
      </c>
      <c r="B22" s="23" t="s">
        <v>335</v>
      </c>
      <c r="C22" s="21" t="s">
        <v>324</v>
      </c>
      <c r="D22" s="25" t="s">
        <v>603</v>
      </c>
    </row>
    <row r="23" spans="1:14" x14ac:dyDescent="0.2">
      <c r="A23" s="19"/>
      <c r="B23" s="42" t="s">
        <v>101</v>
      </c>
      <c r="C23" s="21" t="s">
        <v>324</v>
      </c>
      <c r="D23" s="21"/>
    </row>
    <row r="24" spans="1:14" ht="24.75" customHeight="1" x14ac:dyDescent="0.2">
      <c r="A24" s="19" t="s">
        <v>362</v>
      </c>
      <c r="B24" s="23" t="s">
        <v>336</v>
      </c>
      <c r="C24" s="21" t="s">
        <v>324</v>
      </c>
      <c r="D24" s="35" t="s">
        <v>604</v>
      </c>
      <c r="E24" s="73" t="s">
        <v>307</v>
      </c>
      <c r="F24" s="74"/>
      <c r="G24" s="74"/>
      <c r="H24" s="74"/>
      <c r="I24" s="74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9" t="s">
        <v>363</v>
      </c>
      <c r="B25" s="23" t="s">
        <v>337</v>
      </c>
      <c r="C25" s="21" t="s">
        <v>324</v>
      </c>
      <c r="D25" s="35"/>
      <c r="K25" s="22" t="s">
        <v>411</v>
      </c>
      <c r="L25" s="28" t="s">
        <v>11</v>
      </c>
      <c r="M25" s="22" t="s">
        <v>10</v>
      </c>
      <c r="N25" s="22" t="s">
        <v>14</v>
      </c>
    </row>
    <row r="26" spans="1:14" ht="51" x14ac:dyDescent="0.2">
      <c r="A26" s="19" t="s">
        <v>364</v>
      </c>
      <c r="B26" s="43" t="s">
        <v>338</v>
      </c>
      <c r="C26" s="21" t="s">
        <v>324</v>
      </c>
      <c r="D26" s="57" t="s">
        <v>605</v>
      </c>
      <c r="K26" s="22" t="s">
        <v>0</v>
      </c>
      <c r="L26" s="28" t="s">
        <v>11</v>
      </c>
      <c r="M26" s="22" t="s">
        <v>10</v>
      </c>
      <c r="N26" s="22" t="s">
        <v>13</v>
      </c>
    </row>
    <row r="27" spans="1:14" x14ac:dyDescent="0.2">
      <c r="A27" s="19" t="s">
        <v>365</v>
      </c>
      <c r="B27" s="43" t="s">
        <v>339</v>
      </c>
      <c r="C27" s="21" t="s">
        <v>324</v>
      </c>
      <c r="D27" s="25" t="s">
        <v>606</v>
      </c>
      <c r="K27" s="22" t="s">
        <v>1</v>
      </c>
      <c r="L27" s="28" t="s">
        <v>11</v>
      </c>
      <c r="M27" s="22" t="s">
        <v>10</v>
      </c>
      <c r="N27" s="22" t="s">
        <v>14</v>
      </c>
    </row>
    <row r="28" spans="1:14" x14ac:dyDescent="0.2">
      <c r="A28" s="19" t="s">
        <v>366</v>
      </c>
      <c r="B28" s="43" t="s">
        <v>340</v>
      </c>
      <c r="C28" s="21" t="s">
        <v>324</v>
      </c>
      <c r="D28" s="32" t="s">
        <v>466</v>
      </c>
      <c r="E28" s="10" t="s">
        <v>308</v>
      </c>
      <c r="K28" s="22" t="s">
        <v>2</v>
      </c>
      <c r="L28" s="28" t="s">
        <v>11</v>
      </c>
      <c r="M28" s="22" t="s">
        <v>10</v>
      </c>
      <c r="N28" s="22" t="s">
        <v>14</v>
      </c>
    </row>
    <row r="29" spans="1:14" ht="25.5" x14ac:dyDescent="0.2">
      <c r="A29" s="19" t="s">
        <v>367</v>
      </c>
      <c r="B29" s="23" t="s">
        <v>341</v>
      </c>
      <c r="C29" s="25" t="s">
        <v>342</v>
      </c>
      <c r="D29" s="35"/>
      <c r="K29" s="22" t="s">
        <v>3</v>
      </c>
      <c r="L29" s="28" t="s">
        <v>11</v>
      </c>
      <c r="M29" s="22" t="s">
        <v>10</v>
      </c>
      <c r="N29" s="22" t="s">
        <v>13</v>
      </c>
    </row>
    <row r="30" spans="1:14" ht="17.25" customHeight="1" x14ac:dyDescent="0.2">
      <c r="A30" s="19" t="s">
        <v>368</v>
      </c>
      <c r="B30" s="23" t="s">
        <v>343</v>
      </c>
      <c r="C30" s="25" t="s">
        <v>342</v>
      </c>
      <c r="D30" s="35"/>
      <c r="K30" s="22" t="s">
        <v>4</v>
      </c>
      <c r="L30" s="69" t="s">
        <v>12</v>
      </c>
      <c r="M30" s="70"/>
      <c r="N30" s="71"/>
    </row>
    <row r="31" spans="1:14" ht="12.75" customHeight="1" x14ac:dyDescent="0.2">
      <c r="A31" s="19" t="s">
        <v>369</v>
      </c>
      <c r="B31" s="23" t="s">
        <v>344</v>
      </c>
      <c r="C31" s="21" t="s">
        <v>345</v>
      </c>
      <c r="D31" s="32"/>
      <c r="E31" s="73" t="s">
        <v>209</v>
      </c>
      <c r="F31" s="74"/>
      <c r="G31" s="74"/>
      <c r="H31" s="74"/>
      <c r="I31" s="74"/>
      <c r="K31" s="22" t="s">
        <v>5</v>
      </c>
      <c r="L31" s="69" t="s">
        <v>12</v>
      </c>
      <c r="M31" s="70"/>
      <c r="N31" s="71"/>
    </row>
    <row r="32" spans="1:14" x14ac:dyDescent="0.2">
      <c r="A32" s="19" t="s">
        <v>370</v>
      </c>
      <c r="B32" s="23" t="s">
        <v>346</v>
      </c>
      <c r="C32" s="21" t="s">
        <v>347</v>
      </c>
      <c r="D32" s="32"/>
    </row>
    <row r="33" spans="1:5" ht="29.25" customHeight="1" x14ac:dyDescent="0.2">
      <c r="A33" s="19" t="s">
        <v>371</v>
      </c>
      <c r="B33" s="23" t="s">
        <v>38</v>
      </c>
      <c r="C33" s="21" t="s">
        <v>348</v>
      </c>
      <c r="D33" s="32"/>
    </row>
    <row r="34" spans="1:5" x14ac:dyDescent="0.2">
      <c r="A34" s="19"/>
      <c r="B34" s="42" t="s">
        <v>39</v>
      </c>
      <c r="C34" s="21" t="s">
        <v>348</v>
      </c>
      <c r="D34" s="32"/>
    </row>
    <row r="35" spans="1:5" x14ac:dyDescent="0.2">
      <c r="A35" s="19"/>
      <c r="B35" s="42" t="s">
        <v>40</v>
      </c>
      <c r="C35" s="21" t="s">
        <v>348</v>
      </c>
      <c r="D35" s="32"/>
    </row>
    <row r="36" spans="1:5" x14ac:dyDescent="0.2">
      <c r="A36" s="19"/>
      <c r="B36" s="42" t="s">
        <v>41</v>
      </c>
      <c r="C36" s="21" t="s">
        <v>348</v>
      </c>
      <c r="D36" s="32"/>
    </row>
    <row r="37" spans="1:5" ht="25.5" x14ac:dyDescent="0.2">
      <c r="A37" s="31" t="s">
        <v>372</v>
      </c>
      <c r="B37" s="23" t="s">
        <v>349</v>
      </c>
      <c r="C37" s="39" t="s">
        <v>324</v>
      </c>
      <c r="D37" s="39"/>
    </row>
    <row r="38" spans="1:5" ht="30" customHeight="1" x14ac:dyDescent="0.2">
      <c r="A38" s="72" t="s">
        <v>210</v>
      </c>
      <c r="B38" s="72"/>
      <c r="C38" s="72"/>
      <c r="D38" s="72"/>
      <c r="E38" t="s">
        <v>309</v>
      </c>
    </row>
    <row r="39" spans="1:5" ht="15.75" x14ac:dyDescent="0.2">
      <c r="A39" s="19" t="s">
        <v>373</v>
      </c>
      <c r="B39" s="20" t="s">
        <v>350</v>
      </c>
      <c r="C39" s="29" t="s">
        <v>324</v>
      </c>
      <c r="D39" s="32" t="s">
        <v>607</v>
      </c>
    </row>
    <row r="40" spans="1:5" ht="15.75" x14ac:dyDescent="0.2">
      <c r="A40" s="19" t="s">
        <v>374</v>
      </c>
      <c r="B40" s="20" t="s">
        <v>351</v>
      </c>
      <c r="C40" s="29" t="s">
        <v>324</v>
      </c>
      <c r="D40" s="32" t="s">
        <v>608</v>
      </c>
    </row>
    <row r="41" spans="1:5" ht="63.75" x14ac:dyDescent="0.2">
      <c r="A41" s="19" t="s">
        <v>375</v>
      </c>
      <c r="B41" s="20" t="s">
        <v>352</v>
      </c>
      <c r="C41" s="29" t="s">
        <v>324</v>
      </c>
      <c r="D41" s="32" t="s">
        <v>467</v>
      </c>
    </row>
    <row r="42" spans="1:5" ht="15.75" x14ac:dyDescent="0.2">
      <c r="A42" s="19" t="s">
        <v>376</v>
      </c>
      <c r="B42" s="20" t="s">
        <v>353</v>
      </c>
      <c r="C42" s="29" t="s">
        <v>324</v>
      </c>
      <c r="D42" s="39"/>
    </row>
    <row r="43" spans="1:5" ht="15.75" x14ac:dyDescent="0.2">
      <c r="A43" s="19" t="s">
        <v>377</v>
      </c>
      <c r="B43" s="20" t="s">
        <v>354</v>
      </c>
      <c r="C43" s="29" t="s">
        <v>324</v>
      </c>
      <c r="D43" s="39"/>
    </row>
    <row r="45" spans="1:5" x14ac:dyDescent="0.2">
      <c r="A45" s="38" t="s">
        <v>410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125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801</v>
      </c>
      <c r="C4" s="5" t="s">
        <v>126</v>
      </c>
    </row>
    <row r="5" spans="1:3" ht="13.5" thickBot="1" x14ac:dyDescent="0.25">
      <c r="A5" s="15" t="s">
        <v>16</v>
      </c>
      <c r="B5" s="2">
        <v>802</v>
      </c>
      <c r="C5" s="5" t="s">
        <v>127</v>
      </c>
    </row>
    <row r="6" spans="1:3" ht="13.5" thickBot="1" x14ac:dyDescent="0.25">
      <c r="A6" s="15" t="s">
        <v>357</v>
      </c>
      <c r="B6" s="2">
        <v>803</v>
      </c>
      <c r="C6" s="5" t="s">
        <v>128</v>
      </c>
    </row>
    <row r="7" spans="1:3" ht="13.5" thickBot="1" x14ac:dyDescent="0.25">
      <c r="A7" s="15" t="s">
        <v>17</v>
      </c>
      <c r="B7" s="2">
        <v>804</v>
      </c>
      <c r="C7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134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901</v>
      </c>
      <c r="C4" s="5" t="s">
        <v>130</v>
      </c>
    </row>
    <row r="5" spans="1:3" ht="13.5" thickBot="1" x14ac:dyDescent="0.25">
      <c r="A5" s="15" t="s">
        <v>16</v>
      </c>
      <c r="B5" s="2">
        <v>902</v>
      </c>
      <c r="C5" s="5" t="s">
        <v>131</v>
      </c>
    </row>
    <row r="6" spans="1:3" ht="13.5" thickBot="1" x14ac:dyDescent="0.25">
      <c r="A6" s="15" t="s">
        <v>357</v>
      </c>
      <c r="B6" s="2">
        <v>903</v>
      </c>
      <c r="C6" s="5" t="s">
        <v>132</v>
      </c>
    </row>
    <row r="7" spans="1:3" ht="13.5" thickBot="1" x14ac:dyDescent="0.25">
      <c r="A7" s="15" t="s">
        <v>17</v>
      </c>
      <c r="B7" s="2">
        <v>904</v>
      </c>
      <c r="C7" s="5" t="s">
        <v>128</v>
      </c>
    </row>
    <row r="8" spans="1:3" ht="13.5" thickBot="1" x14ac:dyDescent="0.25">
      <c r="A8" s="15" t="s">
        <v>18</v>
      </c>
      <c r="B8" s="2">
        <v>905</v>
      </c>
      <c r="C8" s="5" t="s">
        <v>127</v>
      </c>
    </row>
    <row r="9" spans="1:3" ht="13.5" thickBot="1" x14ac:dyDescent="0.25">
      <c r="A9" s="15" t="s">
        <v>19</v>
      </c>
      <c r="B9" s="2">
        <v>906</v>
      </c>
      <c r="C9" s="5" t="s">
        <v>133</v>
      </c>
    </row>
    <row r="10" spans="1:3" ht="13.5" thickBot="1" x14ac:dyDescent="0.25">
      <c r="A10" s="15" t="s">
        <v>20</v>
      </c>
      <c r="B10" s="2">
        <v>907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1001</v>
      </c>
      <c r="C4" s="5" t="s">
        <v>140</v>
      </c>
    </row>
    <row r="5" spans="1:3" ht="13.5" thickBot="1" x14ac:dyDescent="0.25">
      <c r="A5" s="15" t="s">
        <v>16</v>
      </c>
      <c r="B5" s="2">
        <v>1002</v>
      </c>
      <c r="C5" s="5" t="s">
        <v>141</v>
      </c>
    </row>
    <row r="6" spans="1:3" ht="13.5" thickBot="1" x14ac:dyDescent="0.25">
      <c r="A6" s="15" t="s">
        <v>357</v>
      </c>
      <c r="B6" s="2">
        <v>1003</v>
      </c>
      <c r="C6" s="5" t="s">
        <v>142</v>
      </c>
    </row>
    <row r="7" spans="1:3" ht="13.5" thickBot="1" x14ac:dyDescent="0.25">
      <c r="A7" s="15" t="s">
        <v>17</v>
      </c>
      <c r="B7" s="2">
        <v>1004</v>
      </c>
      <c r="C7" s="5" t="s">
        <v>143</v>
      </c>
    </row>
    <row r="8" spans="1:3" ht="13.5" thickBot="1" x14ac:dyDescent="0.25">
      <c r="A8" s="15" t="s">
        <v>18</v>
      </c>
      <c r="B8" s="2">
        <v>1005</v>
      </c>
      <c r="C8" s="5" t="s">
        <v>144</v>
      </c>
    </row>
    <row r="9" spans="1:3" ht="13.5" thickBot="1" x14ac:dyDescent="0.25">
      <c r="A9" s="15" t="s">
        <v>19</v>
      </c>
      <c r="B9" s="2">
        <v>1006</v>
      </c>
      <c r="C9" s="5" t="s">
        <v>145</v>
      </c>
    </row>
    <row r="10" spans="1:3" ht="13.5" thickBot="1" x14ac:dyDescent="0.25">
      <c r="A10" s="15" t="s">
        <v>20</v>
      </c>
      <c r="B10" s="2">
        <v>1007</v>
      </c>
      <c r="C10" s="5" t="s">
        <v>139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1101</v>
      </c>
      <c r="C4" s="5" t="s">
        <v>146</v>
      </c>
    </row>
    <row r="5" spans="1:3" ht="13.5" thickBot="1" x14ac:dyDescent="0.25">
      <c r="A5" s="15" t="s">
        <v>16</v>
      </c>
      <c r="B5" s="2">
        <v>1102</v>
      </c>
      <c r="C5" s="5" t="s">
        <v>147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26.25" thickBot="1" x14ac:dyDescent="0.25">
      <c r="A4" s="15" t="s">
        <v>356</v>
      </c>
      <c r="B4" s="2">
        <v>12001</v>
      </c>
      <c r="C4" s="5" t="s">
        <v>148</v>
      </c>
    </row>
    <row r="5" spans="1:3" ht="13.5" thickBot="1" x14ac:dyDescent="0.25">
      <c r="A5" s="15" t="s">
        <v>16</v>
      </c>
      <c r="B5" s="2">
        <v>12002</v>
      </c>
      <c r="C5" s="5" t="s">
        <v>149</v>
      </c>
    </row>
    <row r="6" spans="1:3" ht="13.5" thickBot="1" x14ac:dyDescent="0.25">
      <c r="A6" s="15" t="s">
        <v>357</v>
      </c>
      <c r="B6" s="2">
        <v>12003</v>
      </c>
      <c r="C6" s="5" t="s">
        <v>150</v>
      </c>
    </row>
    <row r="7" spans="1:3" ht="13.5" thickBot="1" x14ac:dyDescent="0.25">
      <c r="A7" s="15" t="s">
        <v>17</v>
      </c>
      <c r="B7" s="2">
        <v>12004</v>
      </c>
      <c r="C7" s="5" t="s">
        <v>151</v>
      </c>
    </row>
    <row r="8" spans="1:3" ht="13.5" thickBot="1" x14ac:dyDescent="0.25">
      <c r="A8" s="15" t="s">
        <v>18</v>
      </c>
      <c r="B8" s="2">
        <v>12005</v>
      </c>
      <c r="C8" s="5" t="s">
        <v>152</v>
      </c>
    </row>
    <row r="9" spans="1:3" ht="13.5" thickBot="1" x14ac:dyDescent="0.25">
      <c r="A9" s="15" t="s">
        <v>19</v>
      </c>
      <c r="B9" s="2">
        <v>12006</v>
      </c>
      <c r="C9" s="5" t="s">
        <v>153</v>
      </c>
    </row>
    <row r="10" spans="1:3" ht="13.5" thickBot="1" x14ac:dyDescent="0.25">
      <c r="A10" s="15" t="s">
        <v>20</v>
      </c>
      <c r="B10" s="2">
        <v>12007</v>
      </c>
      <c r="C10" s="5" t="s">
        <v>154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1301</v>
      </c>
      <c r="C4" s="5" t="s">
        <v>135</v>
      </c>
    </row>
    <row r="5" spans="1:3" ht="13.5" thickBot="1" x14ac:dyDescent="0.25">
      <c r="A5" s="15" t="s">
        <v>16</v>
      </c>
      <c r="B5" s="2">
        <v>1302</v>
      </c>
      <c r="C5" s="5" t="s">
        <v>155</v>
      </c>
    </row>
    <row r="6" spans="1:3" ht="13.5" thickBot="1" x14ac:dyDescent="0.25">
      <c r="A6" s="15" t="s">
        <v>357</v>
      </c>
      <c r="B6" s="2">
        <v>1303</v>
      </c>
      <c r="C6" s="5" t="s">
        <v>156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319</v>
      </c>
      <c r="B3" s="8">
        <v>1401</v>
      </c>
      <c r="C3" s="9" t="s">
        <v>45</v>
      </c>
    </row>
    <row r="4" spans="1:3" ht="13.5" thickBot="1" x14ac:dyDescent="0.25">
      <c r="A4" s="16" t="s">
        <v>356</v>
      </c>
      <c r="B4" s="2">
        <v>1401</v>
      </c>
      <c r="C4" s="5" t="s">
        <v>157</v>
      </c>
    </row>
    <row r="5" spans="1:3" ht="13.5" thickBot="1" x14ac:dyDescent="0.25">
      <c r="A5" s="16" t="s">
        <v>16</v>
      </c>
      <c r="B5" s="2">
        <v>1402</v>
      </c>
      <c r="C5" s="5" t="s">
        <v>158</v>
      </c>
    </row>
    <row r="6" spans="1:3" ht="13.5" thickBot="1" x14ac:dyDescent="0.25">
      <c r="A6" s="16" t="s">
        <v>357</v>
      </c>
      <c r="B6" s="2">
        <v>1403</v>
      </c>
      <c r="C6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1501</v>
      </c>
      <c r="C4" s="2" t="s">
        <v>160</v>
      </c>
    </row>
    <row r="5" spans="1:3" ht="13.5" thickBot="1" x14ac:dyDescent="0.25">
      <c r="A5" s="15" t="s">
        <v>16</v>
      </c>
      <c r="B5" s="2">
        <v>1502</v>
      </c>
      <c r="C5" s="2" t="s">
        <v>161</v>
      </c>
    </row>
    <row r="6" spans="1:3" ht="13.5" thickBot="1" x14ac:dyDescent="0.25">
      <c r="A6" s="15" t="s">
        <v>357</v>
      </c>
      <c r="B6" s="2">
        <v>1503</v>
      </c>
      <c r="C6" s="2" t="s">
        <v>211</v>
      </c>
    </row>
    <row r="7" spans="1:3" ht="13.5" thickBot="1" x14ac:dyDescent="0.25">
      <c r="A7" s="15" t="s">
        <v>17</v>
      </c>
      <c r="B7" s="2">
        <v>1504</v>
      </c>
      <c r="C7" s="2" t="s">
        <v>212</v>
      </c>
    </row>
    <row r="8" spans="1:3" ht="13.5" thickBot="1" x14ac:dyDescent="0.25">
      <c r="A8" s="15" t="s">
        <v>18</v>
      </c>
      <c r="B8" s="2">
        <v>1505</v>
      </c>
      <c r="C8" s="2" t="s">
        <v>213</v>
      </c>
    </row>
    <row r="9" spans="1:3" ht="13.5" thickBot="1" x14ac:dyDescent="0.25">
      <c r="A9" s="15" t="s">
        <v>19</v>
      </c>
      <c r="B9" s="2">
        <v>1506</v>
      </c>
      <c r="C9" s="5" t="s">
        <v>214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7" t="s">
        <v>356</v>
      </c>
      <c r="B4" s="2">
        <v>1601</v>
      </c>
      <c r="C4" s="5" t="s">
        <v>215</v>
      </c>
    </row>
    <row r="5" spans="1:3" ht="13.5" thickBot="1" x14ac:dyDescent="0.25">
      <c r="A5" s="15" t="s">
        <v>16</v>
      </c>
      <c r="B5" s="2">
        <v>1602</v>
      </c>
      <c r="C5" s="5" t="s">
        <v>216</v>
      </c>
    </row>
    <row r="6" spans="1:3" ht="13.5" thickBot="1" x14ac:dyDescent="0.25">
      <c r="A6" s="15" t="s">
        <v>357</v>
      </c>
      <c r="B6" s="2">
        <v>1603</v>
      </c>
      <c r="C6" s="5" t="s">
        <v>217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6" t="s">
        <v>356</v>
      </c>
      <c r="B4" s="2">
        <v>1701</v>
      </c>
      <c r="C4" s="5" t="s">
        <v>218</v>
      </c>
    </row>
    <row r="5" spans="1:3" ht="13.5" thickBot="1" x14ac:dyDescent="0.25">
      <c r="A5" s="16" t="s">
        <v>16</v>
      </c>
      <c r="B5" s="2">
        <v>1702</v>
      </c>
      <c r="C5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tabSelected="1" zoomScaleNormal="100"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8" sqref="F8"/>
    </sheetView>
  </sheetViews>
  <sheetFormatPr defaultRowHeight="12.75" x14ac:dyDescent="0.2"/>
  <cols>
    <col min="1" max="1" width="8.140625" customWidth="1"/>
    <col min="2" max="2" width="47.140625" customWidth="1"/>
    <col min="3" max="3" width="13" customWidth="1"/>
    <col min="4" max="4" width="19.85546875" style="4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x14ac:dyDescent="0.2">
      <c r="A1" t="s">
        <v>28</v>
      </c>
    </row>
    <row r="2" spans="1:5" x14ac:dyDescent="0.2">
      <c r="B2" s="18" t="s">
        <v>609</v>
      </c>
    </row>
    <row r="3" spans="1:5" x14ac:dyDescent="0.2">
      <c r="B3" s="52" t="s">
        <v>553</v>
      </c>
    </row>
    <row r="4" spans="1:5" ht="15.75" x14ac:dyDescent="0.25">
      <c r="A4" s="26" t="s">
        <v>319</v>
      </c>
      <c r="B4" s="34" t="s">
        <v>320</v>
      </c>
      <c r="C4" s="34" t="s">
        <v>321</v>
      </c>
      <c r="D4" s="54" t="s">
        <v>322</v>
      </c>
    </row>
    <row r="5" spans="1:5" x14ac:dyDescent="0.2">
      <c r="A5" s="19" t="s">
        <v>356</v>
      </c>
      <c r="B5" s="30" t="s">
        <v>323</v>
      </c>
      <c r="C5" s="21" t="s">
        <v>324</v>
      </c>
      <c r="D5" s="25"/>
    </row>
    <row r="6" spans="1:5" x14ac:dyDescent="0.2">
      <c r="A6" s="49" t="s">
        <v>16</v>
      </c>
      <c r="B6" s="30" t="s">
        <v>29</v>
      </c>
      <c r="C6" s="25" t="s">
        <v>324</v>
      </c>
      <c r="D6" s="25" t="s">
        <v>610</v>
      </c>
      <c r="E6" s="10"/>
    </row>
    <row r="7" spans="1:5" x14ac:dyDescent="0.2">
      <c r="A7" s="49" t="s">
        <v>357</v>
      </c>
      <c r="B7" s="30" t="s">
        <v>30</v>
      </c>
      <c r="C7" s="25" t="s">
        <v>324</v>
      </c>
      <c r="D7" s="25" t="s">
        <v>611</v>
      </c>
      <c r="E7" s="10"/>
    </row>
    <row r="8" spans="1:5" ht="30" customHeight="1" x14ac:dyDescent="0.2">
      <c r="A8" s="77" t="s">
        <v>162</v>
      </c>
      <c r="B8" s="77"/>
      <c r="C8" s="77"/>
      <c r="D8" s="77"/>
    </row>
    <row r="9" spans="1:5" ht="25.5" x14ac:dyDescent="0.2">
      <c r="A9" s="49" t="s">
        <v>17</v>
      </c>
      <c r="B9" s="33" t="s">
        <v>31</v>
      </c>
      <c r="C9" s="25" t="s">
        <v>355</v>
      </c>
      <c r="D9" s="53">
        <f>D11</f>
        <v>0</v>
      </c>
    </row>
    <row r="10" spans="1:5" x14ac:dyDescent="0.2">
      <c r="A10" s="78" t="s">
        <v>18</v>
      </c>
      <c r="B10" s="79" t="s">
        <v>460</v>
      </c>
      <c r="C10" s="80" t="s">
        <v>355</v>
      </c>
      <c r="D10" s="81"/>
      <c r="E10" s="10"/>
    </row>
    <row r="11" spans="1:5" x14ac:dyDescent="0.2">
      <c r="A11" s="78" t="s">
        <v>19</v>
      </c>
      <c r="B11" s="79" t="s">
        <v>461</v>
      </c>
      <c r="C11" s="80" t="s">
        <v>355</v>
      </c>
      <c r="D11" s="82">
        <v>0</v>
      </c>
      <c r="E11" s="10"/>
    </row>
    <row r="12" spans="1:5" ht="25.5" x14ac:dyDescent="0.2">
      <c r="A12" s="31" t="s">
        <v>20</v>
      </c>
      <c r="B12" s="83" t="s">
        <v>163</v>
      </c>
      <c r="C12" s="32" t="s">
        <v>355</v>
      </c>
      <c r="D12" s="84">
        <f>SUM(D13:D15)</f>
        <v>1044439.5</v>
      </c>
      <c r="E12" s="67"/>
    </row>
    <row r="13" spans="1:5" x14ac:dyDescent="0.2">
      <c r="A13" s="78" t="s">
        <v>21</v>
      </c>
      <c r="B13" s="79" t="s">
        <v>452</v>
      </c>
      <c r="C13" s="80" t="s">
        <v>355</v>
      </c>
      <c r="D13" s="82">
        <v>503529.78</v>
      </c>
    </row>
    <row r="14" spans="1:5" x14ac:dyDescent="0.2">
      <c r="A14" s="78" t="s">
        <v>22</v>
      </c>
      <c r="B14" s="79" t="s">
        <v>453</v>
      </c>
      <c r="C14" s="80" t="s">
        <v>355</v>
      </c>
      <c r="D14" s="82">
        <v>278810.38</v>
      </c>
    </row>
    <row r="15" spans="1:5" x14ac:dyDescent="0.2">
      <c r="A15" s="78" t="s">
        <v>23</v>
      </c>
      <c r="B15" s="79" t="s">
        <v>454</v>
      </c>
      <c r="C15" s="80" t="s">
        <v>355</v>
      </c>
      <c r="D15" s="82">
        <v>262099.34</v>
      </c>
    </row>
    <row r="16" spans="1:5" x14ac:dyDescent="0.2">
      <c r="A16" s="78" t="s">
        <v>24</v>
      </c>
      <c r="B16" s="83" t="s">
        <v>32</v>
      </c>
      <c r="C16" s="80" t="s">
        <v>355</v>
      </c>
      <c r="D16" s="84">
        <f>D17+D19</f>
        <v>976650.18</v>
      </c>
    </row>
    <row r="17" spans="1:10" x14ac:dyDescent="0.2">
      <c r="A17" s="78" t="s">
        <v>361</v>
      </c>
      <c r="B17" s="79" t="s">
        <v>455</v>
      </c>
      <c r="C17" s="80" t="s">
        <v>355</v>
      </c>
      <c r="D17" s="82">
        <v>976650.18</v>
      </c>
    </row>
    <row r="18" spans="1:10" x14ac:dyDescent="0.2">
      <c r="A18" s="78" t="s">
        <v>362</v>
      </c>
      <c r="B18" s="79" t="s">
        <v>456</v>
      </c>
      <c r="C18" s="80" t="s">
        <v>355</v>
      </c>
      <c r="D18" s="81"/>
    </row>
    <row r="19" spans="1:10" x14ac:dyDescent="0.2">
      <c r="A19" s="78" t="s">
        <v>363</v>
      </c>
      <c r="B19" s="79" t="s">
        <v>457</v>
      </c>
      <c r="C19" s="80" t="s">
        <v>355</v>
      </c>
      <c r="D19" s="85"/>
    </row>
    <row r="20" spans="1:10" ht="25.5" x14ac:dyDescent="0.2">
      <c r="A20" s="78" t="s">
        <v>364</v>
      </c>
      <c r="B20" s="79" t="s">
        <v>458</v>
      </c>
      <c r="C20" s="80" t="s">
        <v>355</v>
      </c>
      <c r="D20" s="81"/>
    </row>
    <row r="21" spans="1:10" x14ac:dyDescent="0.2">
      <c r="A21" s="78" t="s">
        <v>365</v>
      </c>
      <c r="B21" s="79" t="s">
        <v>459</v>
      </c>
      <c r="C21" s="80" t="s">
        <v>355</v>
      </c>
      <c r="D21" s="82"/>
    </row>
    <row r="22" spans="1:10" ht="15.75" x14ac:dyDescent="0.2">
      <c r="A22" s="78" t="s">
        <v>366</v>
      </c>
      <c r="B22" s="83" t="s">
        <v>464</v>
      </c>
      <c r="C22" s="80" t="s">
        <v>355</v>
      </c>
      <c r="D22" s="86"/>
      <c r="E22" s="10"/>
      <c r="F22" s="61"/>
      <c r="G22" s="61"/>
      <c r="H22" s="61"/>
      <c r="I22" s="61"/>
      <c r="J22" s="61"/>
    </row>
    <row r="23" spans="1:10" ht="25.5" x14ac:dyDescent="0.2">
      <c r="A23" s="78" t="s">
        <v>367</v>
      </c>
      <c r="B23" s="83" t="s">
        <v>33</v>
      </c>
      <c r="C23" s="80" t="s">
        <v>355</v>
      </c>
      <c r="D23" s="84">
        <f>D25</f>
        <v>67789.319999999949</v>
      </c>
      <c r="F23" s="62"/>
      <c r="G23" s="62"/>
      <c r="H23" s="61"/>
      <c r="I23" s="62"/>
      <c r="J23" s="62"/>
    </row>
    <row r="24" spans="1:10" x14ac:dyDescent="0.2">
      <c r="A24" s="78" t="s">
        <v>368</v>
      </c>
      <c r="B24" s="79" t="s">
        <v>460</v>
      </c>
      <c r="C24" s="80" t="s">
        <v>355</v>
      </c>
      <c r="D24" s="81"/>
      <c r="F24" s="63"/>
      <c r="G24" s="64"/>
      <c r="H24" s="61"/>
      <c r="I24" s="65"/>
      <c r="J24" s="64"/>
    </row>
    <row r="25" spans="1:10" x14ac:dyDescent="0.2">
      <c r="A25" s="78" t="s">
        <v>369</v>
      </c>
      <c r="B25" s="79" t="s">
        <v>461</v>
      </c>
      <c r="C25" s="80" t="s">
        <v>355</v>
      </c>
      <c r="D25" s="82">
        <f>D9+D12-D17</f>
        <v>67789.319999999949</v>
      </c>
      <c r="F25" s="63"/>
      <c r="G25" s="64"/>
      <c r="H25" s="61"/>
      <c r="I25" s="63"/>
      <c r="J25" s="64"/>
    </row>
    <row r="26" spans="1:10" ht="26.25" customHeight="1" x14ac:dyDescent="0.2">
      <c r="A26" s="87" t="s">
        <v>164</v>
      </c>
      <c r="B26" s="87"/>
      <c r="C26" s="87"/>
      <c r="D26" s="87"/>
      <c r="F26" s="63"/>
      <c r="G26" s="64"/>
      <c r="H26" s="61"/>
      <c r="I26" s="63"/>
      <c r="J26" s="64"/>
    </row>
    <row r="27" spans="1:10" x14ac:dyDescent="0.2">
      <c r="A27" s="78" t="s">
        <v>370</v>
      </c>
      <c r="B27" s="83" t="s">
        <v>165</v>
      </c>
      <c r="C27" s="80" t="s">
        <v>324</v>
      </c>
      <c r="D27" s="80"/>
      <c r="F27" s="63"/>
      <c r="G27" s="64"/>
      <c r="H27" s="61"/>
      <c r="I27" s="63"/>
      <c r="J27" s="64"/>
    </row>
    <row r="28" spans="1:10" ht="38.25" x14ac:dyDescent="0.2">
      <c r="A28" s="88" t="s">
        <v>468</v>
      </c>
      <c r="B28" s="89" t="s">
        <v>469</v>
      </c>
      <c r="C28" s="90" t="s">
        <v>355</v>
      </c>
      <c r="D28" s="91">
        <f>(1394.07*12)+102465.01</f>
        <v>119193.84999999999</v>
      </c>
      <c r="F28" s="63"/>
      <c r="G28" s="64"/>
      <c r="H28" s="61"/>
      <c r="I28" s="63"/>
      <c r="J28" s="64"/>
    </row>
    <row r="29" spans="1:10" ht="38.25" x14ac:dyDescent="0.2">
      <c r="A29" s="92" t="s">
        <v>470</v>
      </c>
      <c r="B29" s="93" t="s">
        <v>471</v>
      </c>
      <c r="C29" s="94" t="s">
        <v>355</v>
      </c>
      <c r="D29" s="95">
        <f>H29</f>
        <v>0</v>
      </c>
      <c r="F29" s="63"/>
      <c r="G29" s="64"/>
      <c r="H29" s="61"/>
      <c r="I29" s="63"/>
      <c r="J29" s="64"/>
    </row>
    <row r="30" spans="1:10" ht="51" x14ac:dyDescent="0.2">
      <c r="A30" s="92" t="s">
        <v>472</v>
      </c>
      <c r="B30" s="96" t="s">
        <v>473</v>
      </c>
      <c r="C30" s="97" t="s">
        <v>355</v>
      </c>
      <c r="D30" s="98">
        <f>SUM(D32:D35)</f>
        <v>264139.09000000003</v>
      </c>
      <c r="F30" s="63"/>
      <c r="G30" s="64"/>
      <c r="H30" s="61"/>
      <c r="I30" s="63"/>
      <c r="J30" s="64"/>
    </row>
    <row r="31" spans="1:10" x14ac:dyDescent="0.2">
      <c r="A31" s="92" t="s">
        <v>474</v>
      </c>
      <c r="B31" s="99" t="s">
        <v>475</v>
      </c>
      <c r="C31" s="100"/>
      <c r="D31" s="101"/>
      <c r="F31" s="63"/>
      <c r="G31" s="64"/>
      <c r="H31" s="61"/>
      <c r="I31" s="63"/>
      <c r="J31" s="64"/>
    </row>
    <row r="32" spans="1:10" ht="25.5" x14ac:dyDescent="0.2">
      <c r="A32" s="92" t="s">
        <v>476</v>
      </c>
      <c r="B32" s="93" t="s">
        <v>477</v>
      </c>
      <c r="C32" s="94" t="s">
        <v>478</v>
      </c>
      <c r="D32" s="95">
        <v>263729.53000000003</v>
      </c>
      <c r="F32" s="63"/>
      <c r="G32" s="64"/>
      <c r="H32" s="61"/>
      <c r="I32" s="63"/>
      <c r="J32" s="64"/>
    </row>
    <row r="33" spans="1:10" ht="25.5" x14ac:dyDescent="0.2">
      <c r="A33" s="92" t="s">
        <v>476</v>
      </c>
      <c r="B33" s="93" t="s">
        <v>479</v>
      </c>
      <c r="C33" s="94" t="s">
        <v>480</v>
      </c>
      <c r="D33" s="95">
        <f t="shared" ref="D33:D35" si="0">(0)*1.2</f>
        <v>0</v>
      </c>
      <c r="F33" s="63"/>
      <c r="G33" s="64"/>
      <c r="H33" s="61"/>
      <c r="I33" s="63"/>
      <c r="J33" s="64"/>
    </row>
    <row r="34" spans="1:10" ht="25.5" x14ac:dyDescent="0.2">
      <c r="A34" s="92" t="s">
        <v>481</v>
      </c>
      <c r="B34" s="93" t="s">
        <v>482</v>
      </c>
      <c r="C34" s="94" t="s">
        <v>589</v>
      </c>
      <c r="D34" s="95">
        <v>409.56</v>
      </c>
      <c r="F34" s="63"/>
      <c r="G34" s="64"/>
      <c r="H34" s="61"/>
      <c r="I34" s="63"/>
      <c r="J34" s="64"/>
    </row>
    <row r="35" spans="1:10" x14ac:dyDescent="0.2">
      <c r="A35" s="92" t="s">
        <v>483</v>
      </c>
      <c r="B35" s="93" t="s">
        <v>484</v>
      </c>
      <c r="C35" s="94" t="s">
        <v>492</v>
      </c>
      <c r="D35" s="95">
        <f t="shared" si="0"/>
        <v>0</v>
      </c>
      <c r="F35" s="63"/>
      <c r="G35" s="64"/>
      <c r="H35" s="61"/>
      <c r="I35" s="63"/>
      <c r="J35" s="64"/>
    </row>
    <row r="36" spans="1:10" ht="25.5" x14ac:dyDescent="0.2">
      <c r="A36" s="92" t="s">
        <v>485</v>
      </c>
      <c r="B36" s="96" t="s">
        <v>486</v>
      </c>
      <c r="C36" s="97" t="s">
        <v>355</v>
      </c>
      <c r="D36" s="98">
        <f>D39+D40+D41+D42+D45+D46+D47+D48+D51+D65+D66+D68</f>
        <v>134629.01</v>
      </c>
      <c r="F36" s="63"/>
      <c r="G36" s="64"/>
      <c r="H36" s="61"/>
      <c r="I36" s="63"/>
      <c r="J36" s="64"/>
    </row>
    <row r="37" spans="1:10" x14ac:dyDescent="0.2">
      <c r="A37" s="92"/>
      <c r="B37" s="99" t="s">
        <v>475</v>
      </c>
      <c r="C37" s="100"/>
      <c r="D37" s="101"/>
      <c r="F37" s="63"/>
      <c r="G37" s="64"/>
      <c r="H37" s="61"/>
      <c r="I37" s="63"/>
      <c r="J37" s="64"/>
    </row>
    <row r="38" spans="1:10" x14ac:dyDescent="0.2">
      <c r="A38" s="92" t="s">
        <v>476</v>
      </c>
      <c r="B38" s="102" t="s">
        <v>564</v>
      </c>
      <c r="C38" s="103"/>
      <c r="D38" s="95">
        <v>0</v>
      </c>
      <c r="F38" s="63"/>
      <c r="G38" s="64"/>
      <c r="H38" s="61"/>
      <c r="I38" s="63"/>
      <c r="J38" s="64"/>
    </row>
    <row r="39" spans="1:10" x14ac:dyDescent="0.2">
      <c r="A39" s="92"/>
      <c r="B39" s="102" t="s">
        <v>547</v>
      </c>
      <c r="C39" s="103" t="s">
        <v>584</v>
      </c>
      <c r="D39" s="95">
        <v>31806.87</v>
      </c>
      <c r="F39" s="63"/>
      <c r="G39" s="64"/>
      <c r="H39" s="61"/>
      <c r="I39" s="63"/>
      <c r="J39" s="64"/>
    </row>
    <row r="40" spans="1:10" x14ac:dyDescent="0.2">
      <c r="A40" s="92"/>
      <c r="B40" s="102" t="s">
        <v>579</v>
      </c>
      <c r="C40" s="103" t="s">
        <v>577</v>
      </c>
      <c r="D40" s="95">
        <v>2471.2600000000002</v>
      </c>
      <c r="F40" s="63"/>
      <c r="G40" s="64"/>
      <c r="H40" s="61"/>
      <c r="I40" s="63"/>
      <c r="J40" s="64"/>
    </row>
    <row r="41" spans="1:10" x14ac:dyDescent="0.2">
      <c r="A41" s="92"/>
      <c r="B41" s="102" t="s">
        <v>586</v>
      </c>
      <c r="C41" s="103" t="s">
        <v>587</v>
      </c>
      <c r="D41" s="95">
        <v>3786.17</v>
      </c>
      <c r="F41" s="63"/>
      <c r="G41" s="64"/>
      <c r="H41" s="61"/>
      <c r="I41" s="63"/>
      <c r="J41" s="64"/>
    </row>
    <row r="42" spans="1:10" x14ac:dyDescent="0.2">
      <c r="A42" s="92"/>
      <c r="B42" s="102" t="s">
        <v>585</v>
      </c>
      <c r="C42" s="103" t="s">
        <v>565</v>
      </c>
      <c r="D42" s="95">
        <v>1933.49</v>
      </c>
      <c r="F42" s="63"/>
      <c r="G42" s="64"/>
      <c r="H42" s="61"/>
      <c r="I42" s="63"/>
      <c r="J42" s="64"/>
    </row>
    <row r="43" spans="1:10" x14ac:dyDescent="0.2">
      <c r="A43" s="92"/>
      <c r="B43" s="102" t="s">
        <v>566</v>
      </c>
      <c r="C43" s="103"/>
      <c r="D43" s="95">
        <v>0</v>
      </c>
      <c r="F43" s="63"/>
      <c r="G43" s="64"/>
      <c r="H43" s="61"/>
      <c r="I43" s="63"/>
      <c r="J43" s="64"/>
    </row>
    <row r="44" spans="1:10" x14ac:dyDescent="0.2">
      <c r="A44" s="92"/>
      <c r="B44" s="102" t="s">
        <v>572</v>
      </c>
      <c r="C44" s="103"/>
      <c r="D44" s="95">
        <v>0</v>
      </c>
      <c r="F44" s="63"/>
      <c r="G44" s="64"/>
      <c r="H44" s="61"/>
      <c r="I44" s="63"/>
      <c r="J44" s="64"/>
    </row>
    <row r="45" spans="1:10" x14ac:dyDescent="0.2">
      <c r="A45" s="92"/>
      <c r="B45" s="102" t="s">
        <v>560</v>
      </c>
      <c r="C45" s="103" t="s">
        <v>480</v>
      </c>
      <c r="D45" s="95">
        <v>417.64</v>
      </c>
      <c r="F45" s="63"/>
      <c r="G45" s="64"/>
      <c r="H45" s="61"/>
      <c r="I45" s="63"/>
      <c r="J45" s="64"/>
    </row>
    <row r="46" spans="1:10" x14ac:dyDescent="0.2">
      <c r="A46" s="92" t="s">
        <v>476</v>
      </c>
      <c r="B46" s="104" t="s">
        <v>580</v>
      </c>
      <c r="C46" s="103" t="s">
        <v>576</v>
      </c>
      <c r="D46" s="95">
        <v>50575.19</v>
      </c>
      <c r="F46" s="63"/>
      <c r="G46" s="64"/>
      <c r="H46" s="61"/>
      <c r="I46" s="63"/>
      <c r="J46" s="64"/>
    </row>
    <row r="47" spans="1:10" x14ac:dyDescent="0.2">
      <c r="A47" s="92"/>
      <c r="B47" s="104" t="s">
        <v>581</v>
      </c>
      <c r="C47" s="103" t="s">
        <v>480</v>
      </c>
      <c r="D47" s="95">
        <v>6453.9</v>
      </c>
      <c r="F47" s="63"/>
      <c r="G47" s="64"/>
      <c r="H47" s="61"/>
      <c r="I47" s="63"/>
      <c r="J47" s="64"/>
    </row>
    <row r="48" spans="1:10" x14ac:dyDescent="0.2">
      <c r="A48" s="92"/>
      <c r="B48" s="104" t="s">
        <v>588</v>
      </c>
      <c r="C48" s="103" t="s">
        <v>480</v>
      </c>
      <c r="D48" s="95">
        <v>6425.94</v>
      </c>
      <c r="F48" s="63"/>
      <c r="G48" s="64"/>
      <c r="H48" s="61"/>
      <c r="I48" s="63"/>
      <c r="J48" s="64"/>
    </row>
    <row r="49" spans="1:10" ht="25.5" x14ac:dyDescent="0.2">
      <c r="A49" s="92" t="s">
        <v>476</v>
      </c>
      <c r="B49" s="105" t="s">
        <v>563</v>
      </c>
      <c r="C49" s="103"/>
      <c r="D49" s="95">
        <v>0</v>
      </c>
      <c r="F49" s="63"/>
      <c r="G49" s="64"/>
      <c r="H49" s="61"/>
      <c r="I49" s="63"/>
      <c r="J49" s="64"/>
    </row>
    <row r="50" spans="1:10" ht="25.5" x14ac:dyDescent="0.2">
      <c r="A50" s="92"/>
      <c r="B50" s="93" t="s">
        <v>557</v>
      </c>
      <c r="C50" s="103"/>
      <c r="D50" s="95">
        <v>0</v>
      </c>
      <c r="F50" s="63"/>
      <c r="G50" s="64"/>
      <c r="H50" s="61"/>
      <c r="I50" s="63"/>
      <c r="J50" s="64"/>
    </row>
    <row r="51" spans="1:10" x14ac:dyDescent="0.2">
      <c r="A51" s="92"/>
      <c r="B51" s="106" t="s">
        <v>583</v>
      </c>
      <c r="C51" s="103" t="s">
        <v>567</v>
      </c>
      <c r="D51" s="95">
        <v>8441.83</v>
      </c>
      <c r="F51" s="63"/>
      <c r="G51" s="64"/>
      <c r="H51" s="61"/>
      <c r="I51" s="63"/>
      <c r="J51" s="64"/>
    </row>
    <row r="52" spans="1:10" x14ac:dyDescent="0.2">
      <c r="A52" s="92"/>
      <c r="B52" s="106" t="s">
        <v>558</v>
      </c>
      <c r="C52" s="103"/>
      <c r="D52" s="95">
        <v>0</v>
      </c>
      <c r="F52" s="63"/>
      <c r="G52" s="64"/>
      <c r="H52" s="61"/>
      <c r="I52" s="63"/>
      <c r="J52" s="64"/>
    </row>
    <row r="53" spans="1:10" x14ac:dyDescent="0.2">
      <c r="A53" s="92"/>
      <c r="B53" s="106" t="s">
        <v>549</v>
      </c>
      <c r="C53" s="103"/>
      <c r="D53" s="95">
        <v>0</v>
      </c>
      <c r="F53" s="63"/>
      <c r="G53" s="64"/>
      <c r="H53" s="61"/>
      <c r="I53" s="63"/>
      <c r="J53" s="64"/>
    </row>
    <row r="54" spans="1:10" x14ac:dyDescent="0.2">
      <c r="A54" s="92"/>
      <c r="B54" s="105" t="s">
        <v>559</v>
      </c>
      <c r="C54" s="103"/>
      <c r="D54" s="95">
        <v>0</v>
      </c>
      <c r="F54" s="63"/>
      <c r="G54" s="64"/>
      <c r="H54" s="61"/>
      <c r="I54" s="63"/>
      <c r="J54" s="64"/>
    </row>
    <row r="55" spans="1:10" x14ac:dyDescent="0.2">
      <c r="A55" s="92"/>
      <c r="B55" s="104" t="s">
        <v>550</v>
      </c>
      <c r="C55" s="103"/>
      <c r="D55" s="95">
        <v>0</v>
      </c>
      <c r="F55" s="63"/>
      <c r="G55" s="64"/>
      <c r="H55" s="61"/>
      <c r="I55" s="63"/>
      <c r="J55" s="64"/>
    </row>
    <row r="56" spans="1:10" x14ac:dyDescent="0.2">
      <c r="A56" s="92" t="s">
        <v>487</v>
      </c>
      <c r="B56" s="93" t="s">
        <v>564</v>
      </c>
      <c r="C56" s="103"/>
      <c r="D56" s="95">
        <v>0</v>
      </c>
      <c r="F56" s="63"/>
      <c r="G56" s="64"/>
      <c r="H56" s="61"/>
      <c r="I56" s="63"/>
      <c r="J56" s="64"/>
    </row>
    <row r="57" spans="1:10" x14ac:dyDescent="0.2">
      <c r="A57" s="92"/>
      <c r="B57" s="93" t="s">
        <v>547</v>
      </c>
      <c r="C57" s="103"/>
      <c r="D57" s="95">
        <v>0</v>
      </c>
      <c r="F57" s="63"/>
      <c r="G57" s="64"/>
      <c r="H57" s="61"/>
      <c r="I57" s="63"/>
      <c r="J57" s="64"/>
    </row>
    <row r="58" spans="1:10" x14ac:dyDescent="0.2">
      <c r="A58" s="92"/>
      <c r="B58" s="93" t="s">
        <v>548</v>
      </c>
      <c r="C58" s="103"/>
      <c r="D58" s="95">
        <v>0</v>
      </c>
      <c r="F58" s="63"/>
      <c r="G58" s="64"/>
      <c r="H58" s="61"/>
      <c r="I58" s="63"/>
      <c r="J58" s="64"/>
    </row>
    <row r="59" spans="1:10" x14ac:dyDescent="0.2">
      <c r="A59" s="92" t="s">
        <v>487</v>
      </c>
      <c r="B59" s="93" t="s">
        <v>543</v>
      </c>
      <c r="C59" s="103"/>
      <c r="D59" s="95">
        <v>0</v>
      </c>
      <c r="F59" s="63"/>
      <c r="G59" s="64"/>
      <c r="H59" s="61"/>
      <c r="I59" s="63"/>
      <c r="J59" s="64"/>
    </row>
    <row r="60" spans="1:10" x14ac:dyDescent="0.2">
      <c r="A60" s="92" t="s">
        <v>487</v>
      </c>
      <c r="B60" s="104" t="s">
        <v>568</v>
      </c>
      <c r="C60" s="103"/>
      <c r="D60" s="95">
        <v>0</v>
      </c>
      <c r="F60" s="63"/>
      <c r="G60" s="64"/>
      <c r="H60" s="61"/>
      <c r="I60" s="63"/>
      <c r="J60" s="64"/>
    </row>
    <row r="61" spans="1:10" x14ac:dyDescent="0.2">
      <c r="A61" s="92"/>
      <c r="B61" s="93" t="s">
        <v>571</v>
      </c>
      <c r="C61" s="103"/>
      <c r="D61" s="95">
        <v>0</v>
      </c>
      <c r="F61" s="63"/>
      <c r="G61" s="64"/>
      <c r="H61" s="61"/>
      <c r="I61" s="63"/>
      <c r="J61" s="64"/>
    </row>
    <row r="62" spans="1:10" x14ac:dyDescent="0.2">
      <c r="A62" s="92"/>
      <c r="B62" s="93" t="s">
        <v>572</v>
      </c>
      <c r="C62" s="103"/>
      <c r="D62" s="95">
        <v>0</v>
      </c>
      <c r="F62" s="63"/>
      <c r="G62" s="64"/>
      <c r="H62" s="61"/>
      <c r="I62" s="63"/>
      <c r="J62" s="64"/>
    </row>
    <row r="63" spans="1:10" x14ac:dyDescent="0.2">
      <c r="A63" s="92"/>
      <c r="B63" s="93" t="s">
        <v>566</v>
      </c>
      <c r="C63" s="103"/>
      <c r="D63" s="95">
        <v>0</v>
      </c>
      <c r="F63" s="63"/>
      <c r="G63" s="64"/>
      <c r="H63" s="61"/>
      <c r="I63" s="63"/>
      <c r="J63" s="64"/>
    </row>
    <row r="64" spans="1:10" x14ac:dyDescent="0.2">
      <c r="A64" s="92"/>
      <c r="B64" s="93" t="s">
        <v>569</v>
      </c>
      <c r="C64" s="103"/>
      <c r="D64" s="95">
        <v>0</v>
      </c>
      <c r="F64" s="63"/>
      <c r="G64" s="64"/>
      <c r="H64" s="61"/>
      <c r="I64" s="63"/>
      <c r="J64" s="64"/>
    </row>
    <row r="65" spans="1:10" ht="17.25" customHeight="1" x14ac:dyDescent="0.2">
      <c r="A65" s="92" t="s">
        <v>488</v>
      </c>
      <c r="B65" s="93" t="s">
        <v>489</v>
      </c>
      <c r="C65" s="103" t="s">
        <v>578</v>
      </c>
      <c r="D65" s="95">
        <v>6337.92</v>
      </c>
      <c r="F65" s="63"/>
      <c r="G65" s="64"/>
      <c r="H65" s="61"/>
      <c r="I65" s="63"/>
      <c r="J65" s="64"/>
    </row>
    <row r="66" spans="1:10" ht="25.5" x14ac:dyDescent="0.2">
      <c r="A66" s="92"/>
      <c r="B66" s="93" t="s">
        <v>593</v>
      </c>
      <c r="C66" s="103" t="s">
        <v>578</v>
      </c>
      <c r="D66" s="95">
        <v>5996.44</v>
      </c>
      <c r="F66" s="63"/>
      <c r="G66" s="64"/>
      <c r="H66" s="61"/>
      <c r="I66" s="63"/>
      <c r="J66" s="64"/>
    </row>
    <row r="67" spans="1:10" x14ac:dyDescent="0.2">
      <c r="A67" s="92"/>
      <c r="B67" s="93" t="s">
        <v>551</v>
      </c>
      <c r="C67" s="103"/>
      <c r="D67" s="95">
        <f t="shared" ref="D67" si="1">(0)*1.2</f>
        <v>0</v>
      </c>
      <c r="F67" s="63"/>
      <c r="G67" s="64"/>
      <c r="H67" s="61"/>
      <c r="I67" s="63"/>
      <c r="J67" s="64"/>
    </row>
    <row r="68" spans="1:10" x14ac:dyDescent="0.2">
      <c r="A68" s="92"/>
      <c r="B68" s="93" t="s">
        <v>552</v>
      </c>
      <c r="C68" s="103" t="s">
        <v>582</v>
      </c>
      <c r="D68" s="95">
        <v>9982.36</v>
      </c>
      <c r="F68" s="63"/>
      <c r="G68" s="64"/>
      <c r="H68" s="61"/>
      <c r="I68" s="63"/>
      <c r="J68" s="64"/>
    </row>
    <row r="69" spans="1:10" x14ac:dyDescent="0.2">
      <c r="A69" s="92" t="s">
        <v>490</v>
      </c>
      <c r="B69" s="96" t="s">
        <v>561</v>
      </c>
      <c r="C69" s="107" t="s">
        <v>355</v>
      </c>
      <c r="D69" s="98">
        <f>SUM(D71:D81)</f>
        <v>68454.44</v>
      </c>
      <c r="F69" s="63"/>
      <c r="G69" s="64"/>
      <c r="H69" s="61"/>
      <c r="I69" s="63"/>
      <c r="J69" s="64"/>
    </row>
    <row r="70" spans="1:10" x14ac:dyDescent="0.2">
      <c r="A70" s="92"/>
      <c r="B70" s="99" t="s">
        <v>475</v>
      </c>
      <c r="C70" s="100"/>
      <c r="D70" s="101"/>
      <c r="F70" s="63"/>
      <c r="G70" s="64"/>
      <c r="H70" s="61"/>
      <c r="I70" s="63"/>
      <c r="J70" s="64"/>
    </row>
    <row r="71" spans="1:10" x14ac:dyDescent="0.2">
      <c r="A71" s="92"/>
      <c r="B71" s="108" t="s">
        <v>491</v>
      </c>
      <c r="C71" s="103" t="s">
        <v>480</v>
      </c>
      <c r="D71" s="95">
        <v>7153.65</v>
      </c>
      <c r="F71" s="63"/>
      <c r="G71" s="64"/>
      <c r="H71" s="61"/>
      <c r="I71" s="63"/>
      <c r="J71" s="64"/>
    </row>
    <row r="72" spans="1:10" x14ac:dyDescent="0.2">
      <c r="A72" s="92"/>
      <c r="B72" s="106" t="s">
        <v>493</v>
      </c>
      <c r="C72" s="103"/>
      <c r="D72" s="95">
        <f t="shared" ref="D72:D78" si="2">(0)*1.2</f>
        <v>0</v>
      </c>
      <c r="F72" s="63"/>
      <c r="G72" s="64"/>
      <c r="H72" s="61"/>
      <c r="I72" s="63"/>
      <c r="J72" s="64"/>
    </row>
    <row r="73" spans="1:10" x14ac:dyDescent="0.2">
      <c r="A73" s="92"/>
      <c r="B73" s="106" t="s">
        <v>494</v>
      </c>
      <c r="C73" s="103" t="s">
        <v>591</v>
      </c>
      <c r="D73" s="95">
        <v>11073.01</v>
      </c>
      <c r="F73" s="63"/>
      <c r="G73" s="64"/>
      <c r="H73" s="61"/>
      <c r="I73" s="63"/>
      <c r="J73" s="64"/>
    </row>
    <row r="74" spans="1:10" x14ac:dyDescent="0.2">
      <c r="A74" s="92"/>
      <c r="B74" s="109" t="s">
        <v>495</v>
      </c>
      <c r="C74" s="103"/>
      <c r="D74" s="95">
        <f t="shared" si="2"/>
        <v>0</v>
      </c>
      <c r="F74" s="63"/>
      <c r="G74" s="64"/>
      <c r="H74" s="61"/>
      <c r="I74" s="63"/>
      <c r="J74" s="64"/>
    </row>
    <row r="75" spans="1:10" x14ac:dyDescent="0.2">
      <c r="A75" s="92"/>
      <c r="B75" s="106" t="s">
        <v>496</v>
      </c>
      <c r="C75" s="103" t="s">
        <v>590</v>
      </c>
      <c r="D75" s="95">
        <v>11266.89</v>
      </c>
      <c r="F75" s="63"/>
      <c r="G75" s="64"/>
      <c r="H75" s="61"/>
      <c r="I75" s="63"/>
      <c r="J75" s="64"/>
    </row>
    <row r="76" spans="1:10" x14ac:dyDescent="0.2">
      <c r="A76" s="92"/>
      <c r="B76" s="106" t="s">
        <v>497</v>
      </c>
      <c r="C76" s="103"/>
      <c r="D76" s="95">
        <f t="shared" si="2"/>
        <v>0</v>
      </c>
      <c r="F76" s="63"/>
      <c r="G76" s="64"/>
      <c r="H76" s="61"/>
      <c r="I76" s="63"/>
      <c r="J76" s="64"/>
    </row>
    <row r="77" spans="1:10" x14ac:dyDescent="0.2">
      <c r="A77" s="92"/>
      <c r="B77" s="108" t="s">
        <v>498</v>
      </c>
      <c r="C77" s="103"/>
      <c r="D77" s="95">
        <f t="shared" si="2"/>
        <v>0</v>
      </c>
      <c r="F77" s="63"/>
      <c r="G77" s="64"/>
      <c r="H77" s="61"/>
      <c r="I77" s="63"/>
      <c r="J77" s="64"/>
    </row>
    <row r="78" spans="1:10" x14ac:dyDescent="0.2">
      <c r="A78" s="92"/>
      <c r="B78" s="108" t="s">
        <v>499</v>
      </c>
      <c r="C78" s="103"/>
      <c r="D78" s="95">
        <f t="shared" si="2"/>
        <v>0</v>
      </c>
      <c r="F78" s="63"/>
      <c r="G78" s="64"/>
      <c r="H78" s="61"/>
      <c r="I78" s="63"/>
      <c r="J78" s="64"/>
    </row>
    <row r="79" spans="1:10" x14ac:dyDescent="0.2">
      <c r="A79" s="92"/>
      <c r="B79" s="110" t="s">
        <v>500</v>
      </c>
      <c r="C79" s="103" t="s">
        <v>573</v>
      </c>
      <c r="D79" s="95">
        <v>21236.41</v>
      </c>
      <c r="F79" s="63"/>
      <c r="G79" s="64"/>
      <c r="H79" s="61"/>
      <c r="I79" s="63"/>
      <c r="J79" s="64"/>
    </row>
    <row r="80" spans="1:10" x14ac:dyDescent="0.2">
      <c r="A80" s="92"/>
      <c r="B80" s="110" t="s">
        <v>544</v>
      </c>
      <c r="C80" s="103" t="s">
        <v>592</v>
      </c>
      <c r="D80" s="95">
        <v>17429.23</v>
      </c>
      <c r="F80" s="63"/>
      <c r="G80" s="64"/>
      <c r="H80" s="61"/>
      <c r="I80" s="63"/>
      <c r="J80" s="64"/>
    </row>
    <row r="81" spans="1:10" x14ac:dyDescent="0.2">
      <c r="A81" s="92"/>
      <c r="B81" s="111" t="s">
        <v>540</v>
      </c>
      <c r="C81" s="103" t="s">
        <v>480</v>
      </c>
      <c r="D81" s="95">
        <v>295.25</v>
      </c>
      <c r="F81" s="63"/>
      <c r="G81" s="64"/>
      <c r="H81" s="61"/>
      <c r="I81" s="63"/>
      <c r="J81" s="64"/>
    </row>
    <row r="82" spans="1:10" x14ac:dyDescent="0.2">
      <c r="A82" s="92" t="s">
        <v>501</v>
      </c>
      <c r="B82" s="96" t="s">
        <v>502</v>
      </c>
      <c r="C82" s="107" t="s">
        <v>355</v>
      </c>
      <c r="D82" s="98">
        <f>SUM(D84:D87)</f>
        <v>5330.7</v>
      </c>
      <c r="F82" s="63"/>
      <c r="G82" s="64"/>
      <c r="H82" s="61"/>
      <c r="I82" s="63"/>
      <c r="J82" s="64"/>
    </row>
    <row r="83" spans="1:10" x14ac:dyDescent="0.2">
      <c r="A83" s="92"/>
      <c r="B83" s="99" t="s">
        <v>475</v>
      </c>
      <c r="C83" s="100"/>
      <c r="D83" s="101"/>
      <c r="F83" s="63"/>
      <c r="G83" s="64"/>
      <c r="H83" s="61"/>
      <c r="I83" s="63"/>
      <c r="J83" s="64"/>
    </row>
    <row r="84" spans="1:10" x14ac:dyDescent="0.2">
      <c r="A84" s="92"/>
      <c r="B84" s="93" t="s">
        <v>503</v>
      </c>
      <c r="C84" s="112"/>
      <c r="D84" s="95">
        <v>5330.7</v>
      </c>
      <c r="F84" s="63"/>
      <c r="G84" s="64"/>
      <c r="H84" s="61"/>
      <c r="I84" s="63"/>
      <c r="J84" s="64"/>
    </row>
    <row r="85" spans="1:10" x14ac:dyDescent="0.2">
      <c r="A85" s="92"/>
      <c r="B85" s="93" t="s">
        <v>556</v>
      </c>
      <c r="C85" s="112"/>
      <c r="D85" s="95">
        <f t="shared" ref="D85:D87" si="3">(0)*1.2</f>
        <v>0</v>
      </c>
      <c r="F85" s="63"/>
      <c r="G85" s="64"/>
      <c r="H85" s="61"/>
      <c r="I85" s="63"/>
      <c r="J85" s="64"/>
    </row>
    <row r="86" spans="1:10" x14ac:dyDescent="0.2">
      <c r="A86" s="92"/>
      <c r="B86" s="93" t="s">
        <v>504</v>
      </c>
      <c r="C86" s="112"/>
      <c r="D86" s="95">
        <f t="shared" si="3"/>
        <v>0</v>
      </c>
      <c r="F86" s="63"/>
      <c r="G86" s="64"/>
      <c r="H86" s="61"/>
      <c r="I86" s="63"/>
      <c r="J86" s="64"/>
    </row>
    <row r="87" spans="1:10" x14ac:dyDescent="0.2">
      <c r="A87" s="92"/>
      <c r="B87" s="93" t="s">
        <v>546</v>
      </c>
      <c r="C87" s="112"/>
      <c r="D87" s="95">
        <f t="shared" si="3"/>
        <v>0</v>
      </c>
      <c r="F87" s="63"/>
      <c r="G87" s="64"/>
      <c r="H87" s="61"/>
      <c r="I87" s="63"/>
      <c r="J87" s="64"/>
    </row>
    <row r="88" spans="1:10" x14ac:dyDescent="0.2">
      <c r="A88" s="92" t="s">
        <v>506</v>
      </c>
      <c r="B88" s="96" t="s">
        <v>507</v>
      </c>
      <c r="C88" s="107" t="s">
        <v>355</v>
      </c>
      <c r="D88" s="98">
        <f>SUM(D90:D93)</f>
        <v>0</v>
      </c>
      <c r="F88" s="63"/>
      <c r="G88" s="64"/>
      <c r="H88" s="61"/>
      <c r="I88" s="63"/>
      <c r="J88" s="64"/>
    </row>
    <row r="89" spans="1:10" x14ac:dyDescent="0.2">
      <c r="A89" s="92"/>
      <c r="B89" s="99" t="s">
        <v>475</v>
      </c>
      <c r="C89" s="100"/>
      <c r="D89" s="101"/>
      <c r="F89" s="63"/>
      <c r="G89" s="64"/>
      <c r="H89" s="61"/>
      <c r="I89" s="63"/>
      <c r="J89" s="64"/>
    </row>
    <row r="90" spans="1:10" x14ac:dyDescent="0.2">
      <c r="A90" s="92"/>
      <c r="B90" s="93" t="s">
        <v>508</v>
      </c>
      <c r="C90" s="112" t="s">
        <v>355</v>
      </c>
      <c r="D90" s="95">
        <f>(0)*1.2</f>
        <v>0</v>
      </c>
      <c r="F90" s="63"/>
      <c r="G90" s="64"/>
      <c r="H90" s="61"/>
      <c r="I90" s="63"/>
      <c r="J90" s="64"/>
    </row>
    <row r="91" spans="1:10" x14ac:dyDescent="0.2">
      <c r="A91" s="92"/>
      <c r="B91" s="110" t="s">
        <v>509</v>
      </c>
      <c r="C91" s="112"/>
      <c r="D91" s="95">
        <f t="shared" ref="D91:D92" si="4">(0)*1.2</f>
        <v>0</v>
      </c>
      <c r="F91" s="63"/>
      <c r="G91" s="64"/>
      <c r="H91" s="61"/>
      <c r="I91" s="63"/>
      <c r="J91" s="64"/>
    </row>
    <row r="92" spans="1:10" x14ac:dyDescent="0.2">
      <c r="A92" s="92"/>
      <c r="B92" s="110" t="s">
        <v>510</v>
      </c>
      <c r="C92" s="112"/>
      <c r="D92" s="95">
        <f t="shared" si="4"/>
        <v>0</v>
      </c>
      <c r="F92" s="63"/>
      <c r="G92" s="64"/>
      <c r="H92" s="61"/>
      <c r="I92" s="63"/>
      <c r="J92" s="64"/>
    </row>
    <row r="93" spans="1:10" x14ac:dyDescent="0.2">
      <c r="A93" s="92"/>
      <c r="B93" s="93" t="s">
        <v>505</v>
      </c>
      <c r="C93" s="112"/>
      <c r="D93" s="95"/>
      <c r="F93" s="63"/>
      <c r="G93" s="64"/>
      <c r="H93" s="61"/>
      <c r="I93" s="63"/>
      <c r="J93" s="64"/>
    </row>
    <row r="94" spans="1:10" x14ac:dyDescent="0.2">
      <c r="A94" s="92" t="s">
        <v>511</v>
      </c>
      <c r="B94" s="96" t="s">
        <v>512</v>
      </c>
      <c r="C94" s="107" t="s">
        <v>355</v>
      </c>
      <c r="D94" s="98">
        <f>SUM(D96:D96)</f>
        <v>0</v>
      </c>
      <c r="F94" s="63"/>
      <c r="G94" s="64"/>
      <c r="H94" s="61"/>
      <c r="I94" s="63"/>
      <c r="J94" s="64"/>
    </row>
    <row r="95" spans="1:10" x14ac:dyDescent="0.2">
      <c r="A95" s="92"/>
      <c r="B95" s="99" t="s">
        <v>475</v>
      </c>
      <c r="C95" s="100"/>
      <c r="D95" s="101"/>
      <c r="F95" s="63"/>
      <c r="G95" s="64"/>
      <c r="H95" s="61"/>
      <c r="I95" s="63"/>
      <c r="J95" s="64"/>
    </row>
    <row r="96" spans="1:10" x14ac:dyDescent="0.2">
      <c r="A96" s="92"/>
      <c r="B96" s="104" t="s">
        <v>513</v>
      </c>
      <c r="C96" s="111"/>
      <c r="D96" s="95">
        <f>(0)*1.2</f>
        <v>0</v>
      </c>
      <c r="F96" s="63"/>
      <c r="G96" s="64"/>
      <c r="H96" s="61"/>
      <c r="I96" s="63"/>
      <c r="J96" s="64"/>
    </row>
    <row r="97" spans="1:10" ht="21" customHeight="1" x14ac:dyDescent="0.2">
      <c r="A97" s="92" t="s">
        <v>514</v>
      </c>
      <c r="B97" s="96" t="s">
        <v>515</v>
      </c>
      <c r="C97" s="107" t="s">
        <v>355</v>
      </c>
      <c r="D97" s="98">
        <f>SUM(D98:D98)</f>
        <v>0</v>
      </c>
      <c r="F97" s="63"/>
      <c r="G97" s="64"/>
      <c r="H97" s="61"/>
      <c r="I97" s="63"/>
      <c r="J97" s="64"/>
    </row>
    <row r="98" spans="1:10" x14ac:dyDescent="0.2">
      <c r="A98" s="92"/>
      <c r="B98" s="93" t="s">
        <v>516</v>
      </c>
      <c r="C98" s="112"/>
      <c r="D98" s="95"/>
      <c r="F98" s="63"/>
      <c r="G98" s="64"/>
      <c r="H98" s="61"/>
      <c r="I98" s="63"/>
      <c r="J98" s="64"/>
    </row>
    <row r="99" spans="1:10" x14ac:dyDescent="0.2">
      <c r="A99" s="92" t="s">
        <v>517</v>
      </c>
      <c r="B99" s="96" t="s">
        <v>518</v>
      </c>
      <c r="C99" s="107" t="s">
        <v>355</v>
      </c>
      <c r="D99" s="98">
        <f>SUM(D101:D105)</f>
        <v>0</v>
      </c>
      <c r="F99" s="63"/>
      <c r="G99" s="64"/>
      <c r="H99" s="61"/>
      <c r="I99" s="63"/>
      <c r="J99" s="64"/>
    </row>
    <row r="100" spans="1:10" x14ac:dyDescent="0.2">
      <c r="A100" s="92"/>
      <c r="B100" s="99" t="s">
        <v>475</v>
      </c>
      <c r="C100" s="100"/>
      <c r="D100" s="101"/>
      <c r="F100" s="63"/>
      <c r="G100" s="64"/>
      <c r="H100" s="61"/>
      <c r="I100" s="63"/>
      <c r="J100" s="64"/>
    </row>
    <row r="101" spans="1:10" x14ac:dyDescent="0.2">
      <c r="A101" s="92"/>
      <c r="B101" s="104" t="s">
        <v>562</v>
      </c>
      <c r="C101" s="94" t="s">
        <v>355</v>
      </c>
      <c r="D101" s="113">
        <f>(0)*1.2</f>
        <v>0</v>
      </c>
      <c r="F101" s="63"/>
      <c r="G101" s="64"/>
      <c r="H101" s="61"/>
      <c r="I101" s="63"/>
      <c r="J101" s="64"/>
    </row>
    <row r="102" spans="1:10" x14ac:dyDescent="0.2">
      <c r="A102" s="92"/>
      <c r="B102" s="104" t="s">
        <v>570</v>
      </c>
      <c r="C102" s="94"/>
      <c r="D102" s="113"/>
      <c r="F102" s="63"/>
      <c r="G102" s="64"/>
      <c r="H102" s="61"/>
      <c r="I102" s="63"/>
      <c r="J102" s="64"/>
    </row>
    <row r="103" spans="1:10" x14ac:dyDescent="0.2">
      <c r="A103" s="92"/>
      <c r="B103" s="104" t="s">
        <v>539</v>
      </c>
      <c r="C103" s="94"/>
      <c r="D103" s="113">
        <f t="shared" ref="D103:D105" si="5">(0)*1.2</f>
        <v>0</v>
      </c>
      <c r="F103" s="63"/>
      <c r="G103" s="64"/>
      <c r="H103" s="61"/>
      <c r="I103" s="63"/>
      <c r="J103" s="64"/>
    </row>
    <row r="104" spans="1:10" x14ac:dyDescent="0.2">
      <c r="A104" s="92"/>
      <c r="B104" s="104" t="s">
        <v>545</v>
      </c>
      <c r="C104" s="94"/>
      <c r="D104" s="113">
        <f t="shared" si="5"/>
        <v>0</v>
      </c>
      <c r="F104" s="63"/>
      <c r="G104" s="64"/>
      <c r="H104" s="61"/>
      <c r="I104" s="63"/>
      <c r="J104" s="64"/>
    </row>
    <row r="105" spans="1:10" x14ac:dyDescent="0.2">
      <c r="A105" s="92"/>
      <c r="B105" s="93" t="s">
        <v>538</v>
      </c>
      <c r="C105" s="112"/>
      <c r="D105" s="113">
        <f t="shared" si="5"/>
        <v>0</v>
      </c>
      <c r="F105" s="63"/>
      <c r="G105" s="64"/>
      <c r="H105" s="61"/>
      <c r="I105" s="63"/>
      <c r="J105" s="64"/>
    </row>
    <row r="106" spans="1:10" ht="24.75" customHeight="1" x14ac:dyDescent="0.2">
      <c r="A106" s="92" t="s">
        <v>519</v>
      </c>
      <c r="B106" s="93" t="s">
        <v>554</v>
      </c>
      <c r="C106" s="112" t="s">
        <v>355</v>
      </c>
      <c r="D106" s="114">
        <f>(9678.87+11792.99)*6+23307.49</f>
        <v>152138.65</v>
      </c>
      <c r="F106" s="63"/>
      <c r="G106" s="64"/>
      <c r="H106" s="61"/>
      <c r="I106" s="63"/>
      <c r="J106" s="64"/>
    </row>
    <row r="107" spans="1:10" x14ac:dyDescent="0.2">
      <c r="A107" s="92" t="s">
        <v>541</v>
      </c>
      <c r="B107" s="93" t="s">
        <v>542</v>
      </c>
      <c r="C107" s="112" t="s">
        <v>355</v>
      </c>
      <c r="D107" s="114">
        <v>0</v>
      </c>
      <c r="F107" s="63"/>
      <c r="G107" s="64"/>
      <c r="H107" s="61"/>
      <c r="I107" s="63"/>
      <c r="J107" s="64"/>
    </row>
    <row r="108" spans="1:10" ht="25.5" x14ac:dyDescent="0.2">
      <c r="A108" s="92" t="s">
        <v>520</v>
      </c>
      <c r="B108" s="93" t="s">
        <v>521</v>
      </c>
      <c r="C108" s="112" t="s">
        <v>355</v>
      </c>
      <c r="D108" s="114">
        <v>0</v>
      </c>
      <c r="F108" s="63"/>
      <c r="G108" s="64"/>
      <c r="H108" s="61"/>
      <c r="I108" s="63"/>
      <c r="J108" s="64"/>
    </row>
    <row r="109" spans="1:10" ht="25.5" x14ac:dyDescent="0.2">
      <c r="A109" s="92" t="s">
        <v>522</v>
      </c>
      <c r="B109" s="93" t="s">
        <v>523</v>
      </c>
      <c r="C109" s="112" t="s">
        <v>355</v>
      </c>
      <c r="D109" s="114">
        <v>0</v>
      </c>
      <c r="F109" s="63"/>
      <c r="G109" s="64"/>
      <c r="H109" s="61"/>
      <c r="I109" s="63"/>
      <c r="J109" s="64"/>
    </row>
    <row r="110" spans="1:10" ht="25.5" x14ac:dyDescent="0.2">
      <c r="A110" s="92" t="s">
        <v>524</v>
      </c>
      <c r="B110" s="93" t="s">
        <v>525</v>
      </c>
      <c r="C110" s="112" t="s">
        <v>355</v>
      </c>
      <c r="D110" s="114">
        <v>12826.45</v>
      </c>
      <c r="F110" s="63"/>
      <c r="G110" s="64"/>
      <c r="H110" s="61"/>
      <c r="I110" s="63"/>
      <c r="J110" s="64"/>
    </row>
    <row r="111" spans="1:10" ht="25.5" x14ac:dyDescent="0.2">
      <c r="A111" s="92" t="s">
        <v>526</v>
      </c>
      <c r="B111" s="93" t="s">
        <v>527</v>
      </c>
      <c r="C111" s="112" t="s">
        <v>355</v>
      </c>
      <c r="D111" s="114">
        <f>13700+4727.46</f>
        <v>18427.46</v>
      </c>
      <c r="F111" s="63"/>
      <c r="G111" s="64"/>
      <c r="H111" s="61"/>
      <c r="I111" s="63"/>
      <c r="J111" s="64"/>
    </row>
    <row r="112" spans="1:10" ht="25.5" x14ac:dyDescent="0.2">
      <c r="A112" s="92" t="s">
        <v>528</v>
      </c>
      <c r="B112" s="93" t="s">
        <v>529</v>
      </c>
      <c r="C112" s="112" t="s">
        <v>355</v>
      </c>
      <c r="D112" s="114">
        <f>(8584.52+8070.92)*6</f>
        <v>99932.640000000014</v>
      </c>
      <c r="F112" s="63"/>
      <c r="G112" s="64"/>
      <c r="H112" s="61"/>
      <c r="I112" s="63"/>
      <c r="J112" s="64"/>
    </row>
    <row r="113" spans="1:10" x14ac:dyDescent="0.2">
      <c r="A113" s="92" t="s">
        <v>530</v>
      </c>
      <c r="B113" s="93" t="s">
        <v>531</v>
      </c>
      <c r="C113" s="112" t="s">
        <v>355</v>
      </c>
      <c r="D113" s="114">
        <v>0</v>
      </c>
      <c r="F113" s="63"/>
      <c r="G113" s="64"/>
      <c r="H113" s="61"/>
      <c r="I113" s="63"/>
      <c r="J113" s="64"/>
    </row>
    <row r="114" spans="1:10" ht="38.25" x14ac:dyDescent="0.2">
      <c r="A114" s="92" t="s">
        <v>532</v>
      </c>
      <c r="B114" s="93" t="s">
        <v>533</v>
      </c>
      <c r="C114" s="112" t="s">
        <v>355</v>
      </c>
      <c r="D114" s="114">
        <v>0</v>
      </c>
      <c r="F114" s="63"/>
      <c r="G114" s="64"/>
      <c r="H114" s="61"/>
      <c r="I114" s="63"/>
      <c r="J114" s="64"/>
    </row>
    <row r="115" spans="1:10" ht="51" x14ac:dyDescent="0.2">
      <c r="A115" s="92" t="s">
        <v>534</v>
      </c>
      <c r="B115" s="93" t="s">
        <v>535</v>
      </c>
      <c r="C115" s="112" t="s">
        <v>355</v>
      </c>
      <c r="D115" s="114">
        <f>(11519.4+10822.37)*6</f>
        <v>134050.62</v>
      </c>
      <c r="F115" s="63"/>
      <c r="G115" s="64"/>
      <c r="H115" s="61"/>
      <c r="I115" s="63"/>
      <c r="J115" s="64"/>
    </row>
    <row r="116" spans="1:10" x14ac:dyDescent="0.2">
      <c r="A116" s="92"/>
      <c r="B116" s="93" t="s">
        <v>574</v>
      </c>
      <c r="C116" s="112" t="s">
        <v>575</v>
      </c>
      <c r="D116" s="114">
        <f>(6531.88+2369.52)*1.2</f>
        <v>10681.679999999998</v>
      </c>
      <c r="F116" s="63"/>
      <c r="G116" s="64"/>
      <c r="H116" s="61"/>
      <c r="I116" s="63"/>
      <c r="J116" s="64"/>
    </row>
    <row r="117" spans="1:10" ht="20.100000000000001" customHeight="1" x14ac:dyDescent="0.2">
      <c r="A117" s="92" t="s">
        <v>536</v>
      </c>
      <c r="B117" s="96" t="s">
        <v>537</v>
      </c>
      <c r="C117" s="107" t="s">
        <v>355</v>
      </c>
      <c r="D117" s="115">
        <f>D28+D29+D30+D36+D69+D82+D88+D94+D97+D99+D106+D107+D108+D109+D110+D111+D112+D113+D114+D115+D116</f>
        <v>1019804.59</v>
      </c>
      <c r="F117" s="63"/>
      <c r="G117" s="64"/>
      <c r="H117" s="61"/>
      <c r="I117" s="63"/>
      <c r="J117" s="64"/>
    </row>
    <row r="118" spans="1:10" x14ac:dyDescent="0.2">
      <c r="A118" s="87" t="s">
        <v>166</v>
      </c>
      <c r="B118" s="87"/>
      <c r="C118" s="87"/>
      <c r="D118" s="87"/>
      <c r="F118" s="63"/>
      <c r="G118" s="64"/>
      <c r="H118" s="61"/>
      <c r="I118" s="65"/>
      <c r="J118" s="64"/>
    </row>
    <row r="119" spans="1:10" x14ac:dyDescent="0.2">
      <c r="A119" s="78" t="s">
        <v>373</v>
      </c>
      <c r="B119" s="83" t="s">
        <v>167</v>
      </c>
      <c r="C119" s="80" t="s">
        <v>345</v>
      </c>
      <c r="D119" s="80"/>
      <c r="F119" s="63"/>
      <c r="G119" s="64"/>
      <c r="H119" s="61"/>
      <c r="I119" s="65"/>
      <c r="J119" s="64"/>
    </row>
    <row r="120" spans="1:10" ht="12.75" customHeight="1" x14ac:dyDescent="0.2">
      <c r="A120" s="78" t="s">
        <v>374</v>
      </c>
      <c r="B120" s="83" t="s">
        <v>168</v>
      </c>
      <c r="C120" s="80" t="s">
        <v>345</v>
      </c>
      <c r="D120" s="80"/>
      <c r="F120" s="63"/>
      <c r="G120" s="64"/>
      <c r="H120" s="61"/>
      <c r="I120" s="63"/>
      <c r="J120" s="64"/>
    </row>
    <row r="121" spans="1:10" ht="25.5" x14ac:dyDescent="0.2">
      <c r="A121" s="78" t="s">
        <v>375</v>
      </c>
      <c r="B121" s="83" t="s">
        <v>169</v>
      </c>
      <c r="C121" s="80" t="s">
        <v>345</v>
      </c>
      <c r="D121" s="80"/>
      <c r="F121" s="63"/>
      <c r="G121" s="64"/>
      <c r="H121" s="61"/>
      <c r="I121" s="63"/>
      <c r="J121" s="64"/>
    </row>
    <row r="122" spans="1:10" x14ac:dyDescent="0.2">
      <c r="A122" s="78" t="s">
        <v>376</v>
      </c>
      <c r="B122" s="83" t="s">
        <v>170</v>
      </c>
      <c r="C122" s="80" t="s">
        <v>355</v>
      </c>
      <c r="D122" s="116">
        <v>0</v>
      </c>
      <c r="F122" s="63"/>
      <c r="G122" s="64"/>
      <c r="H122" s="61"/>
      <c r="I122" s="63"/>
      <c r="J122" s="64"/>
    </row>
    <row r="123" spans="1:10" x14ac:dyDescent="0.2">
      <c r="A123" s="87" t="s">
        <v>34</v>
      </c>
      <c r="B123" s="87"/>
      <c r="C123" s="87"/>
      <c r="D123" s="87"/>
      <c r="F123" s="63"/>
      <c r="G123" s="64"/>
      <c r="H123" s="61"/>
      <c r="I123" s="63"/>
      <c r="J123" s="64"/>
    </row>
    <row r="124" spans="1:10" ht="25.5" x14ac:dyDescent="0.2">
      <c r="A124" s="78" t="s">
        <v>377</v>
      </c>
      <c r="B124" s="83" t="s">
        <v>35</v>
      </c>
      <c r="C124" s="80" t="s">
        <v>355</v>
      </c>
      <c r="D124" s="117">
        <f>D126</f>
        <v>0</v>
      </c>
      <c r="F124" s="63"/>
      <c r="G124" s="64"/>
      <c r="H124" s="61"/>
      <c r="I124" s="63"/>
      <c r="J124" s="64"/>
    </row>
    <row r="125" spans="1:10" x14ac:dyDescent="0.2">
      <c r="A125" s="78" t="s">
        <v>378</v>
      </c>
      <c r="B125" s="79" t="s">
        <v>462</v>
      </c>
      <c r="C125" s="80" t="s">
        <v>355</v>
      </c>
      <c r="D125" s="81"/>
      <c r="F125" s="63"/>
      <c r="G125" s="64"/>
      <c r="H125" s="61"/>
      <c r="I125" s="63"/>
      <c r="J125" s="64"/>
    </row>
    <row r="126" spans="1:10" x14ac:dyDescent="0.2">
      <c r="A126" s="78" t="s">
        <v>379</v>
      </c>
      <c r="B126" s="79" t="s">
        <v>463</v>
      </c>
      <c r="C126" s="80" t="s">
        <v>355</v>
      </c>
      <c r="D126" s="118">
        <v>0</v>
      </c>
      <c r="F126" s="63"/>
      <c r="G126" s="64"/>
      <c r="H126" s="61"/>
      <c r="I126" s="63"/>
      <c r="J126" s="64"/>
    </row>
    <row r="127" spans="1:10" ht="25.5" x14ac:dyDescent="0.2">
      <c r="A127" s="78" t="s">
        <v>380</v>
      </c>
      <c r="B127" s="83" t="s">
        <v>36</v>
      </c>
      <c r="C127" s="80" t="s">
        <v>355</v>
      </c>
      <c r="D127" s="119">
        <f>D129+D128+D124</f>
        <v>67789.319999999949</v>
      </c>
      <c r="F127" s="63"/>
      <c r="G127" s="64"/>
      <c r="H127" s="61"/>
      <c r="I127" s="63"/>
      <c r="J127" s="64"/>
    </row>
    <row r="128" spans="1:10" x14ac:dyDescent="0.2">
      <c r="A128" s="78" t="s">
        <v>381</v>
      </c>
      <c r="B128" s="79" t="s">
        <v>462</v>
      </c>
      <c r="C128" s="80" t="s">
        <v>355</v>
      </c>
      <c r="D128" s="82"/>
      <c r="F128" s="63"/>
      <c r="G128" s="64"/>
      <c r="H128" s="61"/>
      <c r="I128" s="63"/>
      <c r="J128" s="64"/>
    </row>
    <row r="129" spans="1:10" x14ac:dyDescent="0.2">
      <c r="A129" s="49" t="s">
        <v>382</v>
      </c>
      <c r="B129" s="50" t="s">
        <v>463</v>
      </c>
      <c r="C129" s="25" t="s">
        <v>355</v>
      </c>
      <c r="D129" s="51">
        <f>D25</f>
        <v>67789.319999999949</v>
      </c>
      <c r="F129" s="63"/>
      <c r="G129" s="64"/>
      <c r="H129" s="61"/>
      <c r="I129" s="63"/>
      <c r="J129" s="64"/>
    </row>
    <row r="130" spans="1:10" x14ac:dyDescent="0.2">
      <c r="A130" s="77" t="s">
        <v>171</v>
      </c>
      <c r="B130" s="77"/>
      <c r="C130" s="77"/>
      <c r="D130" s="77"/>
      <c r="F130" s="61"/>
      <c r="G130" s="61"/>
      <c r="H130" s="61"/>
      <c r="I130" s="63"/>
      <c r="J130" s="64"/>
    </row>
    <row r="131" spans="1:10" ht="14.25" customHeight="1" x14ac:dyDescent="0.2">
      <c r="A131" s="49" t="s">
        <v>412</v>
      </c>
      <c r="B131" s="44" t="s">
        <v>413</v>
      </c>
      <c r="C131" s="25" t="s">
        <v>324</v>
      </c>
      <c r="D131" s="25"/>
      <c r="E131" s="18"/>
      <c r="F131" s="62"/>
      <c r="G131" s="62"/>
      <c r="H131" s="61"/>
      <c r="I131" s="63"/>
      <c r="J131" s="64"/>
    </row>
    <row r="132" spans="1:10" x14ac:dyDescent="0.2">
      <c r="A132" s="49" t="s">
        <v>414</v>
      </c>
      <c r="B132" s="33" t="s">
        <v>404</v>
      </c>
      <c r="C132" s="25" t="s">
        <v>324</v>
      </c>
      <c r="D132" s="25" t="s">
        <v>223</v>
      </c>
      <c r="E132" s="18"/>
      <c r="F132" s="63"/>
      <c r="G132" s="66"/>
      <c r="H132" s="61"/>
      <c r="I132" s="63"/>
      <c r="J132" s="64"/>
    </row>
    <row r="133" spans="1:10" x14ac:dyDescent="0.2">
      <c r="A133" s="49" t="s">
        <v>415</v>
      </c>
      <c r="B133" s="33" t="s">
        <v>37</v>
      </c>
      <c r="C133" s="25" t="s">
        <v>27</v>
      </c>
      <c r="D133" s="45">
        <v>0</v>
      </c>
      <c r="E133" s="14"/>
      <c r="F133" s="63"/>
      <c r="G133" s="66"/>
      <c r="H133" s="61"/>
      <c r="I133" s="63"/>
      <c r="J133" s="64"/>
    </row>
    <row r="134" spans="1:10" x14ac:dyDescent="0.2">
      <c r="A134" s="49" t="s">
        <v>416</v>
      </c>
      <c r="B134" s="33" t="s">
        <v>90</v>
      </c>
      <c r="C134" s="25" t="s">
        <v>355</v>
      </c>
      <c r="D134" s="46">
        <v>0</v>
      </c>
      <c r="E134" s="14"/>
      <c r="F134" s="63"/>
      <c r="G134" s="66"/>
      <c r="H134" s="61"/>
      <c r="I134" s="61"/>
      <c r="J134" s="61"/>
    </row>
    <row r="135" spans="1:10" x14ac:dyDescent="0.2">
      <c r="A135" s="49" t="s">
        <v>417</v>
      </c>
      <c r="B135" s="33" t="s">
        <v>172</v>
      </c>
      <c r="C135" s="25" t="s">
        <v>355</v>
      </c>
      <c r="D135" s="46">
        <v>0</v>
      </c>
      <c r="F135" s="63"/>
      <c r="G135" s="66"/>
      <c r="H135" s="61"/>
      <c r="I135" s="61"/>
      <c r="J135" s="61"/>
    </row>
    <row r="136" spans="1:10" ht="12.75" customHeight="1" x14ac:dyDescent="0.2">
      <c r="A136" s="49" t="s">
        <v>418</v>
      </c>
      <c r="B136" s="33" t="s">
        <v>173</v>
      </c>
      <c r="C136" s="25" t="s">
        <v>355</v>
      </c>
      <c r="D136" s="46">
        <v>0</v>
      </c>
      <c r="E136" s="14"/>
      <c r="F136" s="63"/>
      <c r="G136" s="66"/>
      <c r="H136" s="61"/>
      <c r="I136" s="61"/>
      <c r="J136" s="61"/>
    </row>
    <row r="137" spans="1:10" ht="25.5" x14ac:dyDescent="0.2">
      <c r="A137" s="49" t="s">
        <v>419</v>
      </c>
      <c r="B137" s="33" t="s">
        <v>174</v>
      </c>
      <c r="C137" s="25" t="s">
        <v>355</v>
      </c>
      <c r="D137" s="46">
        <f>D134</f>
        <v>0</v>
      </c>
      <c r="F137" s="63"/>
      <c r="G137" s="64"/>
      <c r="H137" s="61"/>
      <c r="I137" s="61"/>
      <c r="J137" s="61"/>
    </row>
    <row r="138" spans="1:10" ht="25.5" x14ac:dyDescent="0.2">
      <c r="A138" s="49" t="s">
        <v>420</v>
      </c>
      <c r="B138" s="33" t="s">
        <v>175</v>
      </c>
      <c r="C138" s="25" t="s">
        <v>355</v>
      </c>
      <c r="D138" s="46">
        <f>D135</f>
        <v>0</v>
      </c>
    </row>
    <row r="139" spans="1:10" ht="25.5" x14ac:dyDescent="0.2">
      <c r="A139" s="49" t="s">
        <v>421</v>
      </c>
      <c r="B139" s="33" t="s">
        <v>176</v>
      </c>
      <c r="C139" s="25" t="s">
        <v>355</v>
      </c>
      <c r="D139" s="46">
        <f>D136</f>
        <v>0</v>
      </c>
      <c r="E139" s="10"/>
    </row>
    <row r="140" spans="1:10" ht="25.5" x14ac:dyDescent="0.2">
      <c r="A140" s="49" t="s">
        <v>391</v>
      </c>
      <c r="B140" s="33" t="s">
        <v>177</v>
      </c>
      <c r="C140" s="25" t="s">
        <v>355</v>
      </c>
      <c r="D140" s="46"/>
    </row>
    <row r="141" spans="1:10" x14ac:dyDescent="0.2">
      <c r="A141" s="49" t="s">
        <v>422</v>
      </c>
      <c r="B141" s="44" t="s">
        <v>423</v>
      </c>
      <c r="C141" s="25" t="s">
        <v>324</v>
      </c>
      <c r="D141" s="25"/>
    </row>
    <row r="142" spans="1:10" x14ac:dyDescent="0.2">
      <c r="A142" s="49" t="s">
        <v>424</v>
      </c>
      <c r="B142" s="33" t="s">
        <v>404</v>
      </c>
      <c r="C142" s="25" t="s">
        <v>324</v>
      </c>
      <c r="D142" s="47" t="s">
        <v>222</v>
      </c>
    </row>
    <row r="143" spans="1:10" x14ac:dyDescent="0.2">
      <c r="A143" s="49" t="s">
        <v>425</v>
      </c>
      <c r="B143" s="33" t="s">
        <v>37</v>
      </c>
      <c r="C143" s="25" t="s">
        <v>27</v>
      </c>
      <c r="D143" s="48">
        <f>D144/((33.31*6+35.38*6)/12)</f>
        <v>0</v>
      </c>
    </row>
    <row r="144" spans="1:10" x14ac:dyDescent="0.2">
      <c r="A144" s="49" t="s">
        <v>426</v>
      </c>
      <c r="B144" s="33" t="s">
        <v>90</v>
      </c>
      <c r="C144" s="25" t="s">
        <v>355</v>
      </c>
      <c r="D144" s="46">
        <v>0</v>
      </c>
    </row>
    <row r="145" spans="1:4" x14ac:dyDescent="0.2">
      <c r="A145" s="49" t="s">
        <v>427</v>
      </c>
      <c r="B145" s="33" t="s">
        <v>172</v>
      </c>
      <c r="C145" s="25" t="s">
        <v>355</v>
      </c>
      <c r="D145" s="46">
        <v>0</v>
      </c>
    </row>
    <row r="146" spans="1:4" x14ac:dyDescent="0.2">
      <c r="A146" s="49" t="s">
        <v>428</v>
      </c>
      <c r="B146" s="33" t="s">
        <v>173</v>
      </c>
      <c r="C146" s="25" t="s">
        <v>355</v>
      </c>
      <c r="D146" s="46">
        <f>D144-D145</f>
        <v>0</v>
      </c>
    </row>
    <row r="147" spans="1:4" ht="25.5" x14ac:dyDescent="0.2">
      <c r="A147" s="49" t="s">
        <v>429</v>
      </c>
      <c r="B147" s="33" t="s">
        <v>174</v>
      </c>
      <c r="C147" s="25" t="s">
        <v>355</v>
      </c>
      <c r="D147" s="46">
        <f>D144</f>
        <v>0</v>
      </c>
    </row>
    <row r="148" spans="1:4" ht="25.5" x14ac:dyDescent="0.2">
      <c r="A148" s="49" t="s">
        <v>430</v>
      </c>
      <c r="B148" s="33" t="s">
        <v>175</v>
      </c>
      <c r="C148" s="25" t="s">
        <v>355</v>
      </c>
      <c r="D148" s="46">
        <f>D145</f>
        <v>0</v>
      </c>
    </row>
    <row r="149" spans="1:4" ht="25.5" x14ac:dyDescent="0.2">
      <c r="A149" s="49" t="s">
        <v>431</v>
      </c>
      <c r="B149" s="33" t="s">
        <v>176</v>
      </c>
      <c r="C149" s="25" t="s">
        <v>355</v>
      </c>
      <c r="D149" s="46">
        <f>D146</f>
        <v>0</v>
      </c>
    </row>
    <row r="150" spans="1:4" x14ac:dyDescent="0.2">
      <c r="A150" s="49" t="s">
        <v>432</v>
      </c>
      <c r="B150" s="44" t="s">
        <v>433</v>
      </c>
      <c r="C150" s="25" t="s">
        <v>324</v>
      </c>
      <c r="D150" s="47"/>
    </row>
    <row r="151" spans="1:4" x14ac:dyDescent="0.2">
      <c r="A151" s="49" t="s">
        <v>434</v>
      </c>
      <c r="B151" s="33" t="s">
        <v>404</v>
      </c>
      <c r="C151" s="25" t="s">
        <v>324</v>
      </c>
      <c r="D151" s="47" t="s">
        <v>222</v>
      </c>
    </row>
    <row r="152" spans="1:4" x14ac:dyDescent="0.2">
      <c r="A152" s="49" t="s">
        <v>435</v>
      </c>
      <c r="B152" s="33" t="s">
        <v>37</v>
      </c>
      <c r="C152" s="25" t="s">
        <v>27</v>
      </c>
      <c r="D152" s="48">
        <f>D153/((28.84*6+30.73*6)/12)</f>
        <v>0</v>
      </c>
    </row>
    <row r="153" spans="1:4" x14ac:dyDescent="0.2">
      <c r="A153" s="49" t="s">
        <v>436</v>
      </c>
      <c r="B153" s="33" t="s">
        <v>90</v>
      </c>
      <c r="C153" s="25" t="s">
        <v>355</v>
      </c>
      <c r="D153" s="46">
        <v>0</v>
      </c>
    </row>
    <row r="154" spans="1:4" x14ac:dyDescent="0.2">
      <c r="A154" s="49" t="s">
        <v>437</v>
      </c>
      <c r="B154" s="33" t="s">
        <v>172</v>
      </c>
      <c r="C154" s="25" t="s">
        <v>355</v>
      </c>
      <c r="D154" s="46">
        <v>0</v>
      </c>
    </row>
    <row r="155" spans="1:4" x14ac:dyDescent="0.2">
      <c r="A155" s="49" t="s">
        <v>438</v>
      </c>
      <c r="B155" s="33" t="s">
        <v>173</v>
      </c>
      <c r="C155" s="25" t="s">
        <v>355</v>
      </c>
      <c r="D155" s="46">
        <f>D153-D154</f>
        <v>0</v>
      </c>
    </row>
    <row r="156" spans="1:4" ht="25.5" x14ac:dyDescent="0.2">
      <c r="A156" s="49" t="s">
        <v>439</v>
      </c>
      <c r="B156" s="33" t="s">
        <v>174</v>
      </c>
      <c r="C156" s="25" t="s">
        <v>355</v>
      </c>
      <c r="D156" s="46">
        <f>D153</f>
        <v>0</v>
      </c>
    </row>
    <row r="157" spans="1:4" ht="27" customHeight="1" x14ac:dyDescent="0.2">
      <c r="A157" s="49" t="s">
        <v>440</v>
      </c>
      <c r="B157" s="33" t="s">
        <v>175</v>
      </c>
      <c r="C157" s="25" t="s">
        <v>355</v>
      </c>
      <c r="D157" s="46">
        <f>D154</f>
        <v>0</v>
      </c>
    </row>
    <row r="158" spans="1:4" ht="25.5" x14ac:dyDescent="0.2">
      <c r="A158" s="49" t="s">
        <v>441</v>
      </c>
      <c r="B158" s="33" t="s">
        <v>176</v>
      </c>
      <c r="C158" s="25" t="s">
        <v>355</v>
      </c>
      <c r="D158" s="46">
        <f>D155</f>
        <v>0</v>
      </c>
    </row>
    <row r="159" spans="1:4" x14ac:dyDescent="0.2">
      <c r="A159" s="49" t="s">
        <v>442</v>
      </c>
      <c r="B159" s="44" t="s">
        <v>443</v>
      </c>
      <c r="C159" s="25" t="s">
        <v>324</v>
      </c>
      <c r="D159" s="25"/>
    </row>
    <row r="160" spans="1:4" x14ac:dyDescent="0.2">
      <c r="A160" s="49" t="s">
        <v>444</v>
      </c>
      <c r="B160" s="33" t="s">
        <v>404</v>
      </c>
      <c r="C160" s="25" t="s">
        <v>324</v>
      </c>
      <c r="D160" s="47" t="s">
        <v>405</v>
      </c>
    </row>
    <row r="161" spans="1:4" x14ac:dyDescent="0.2">
      <c r="A161" s="49" t="s">
        <v>445</v>
      </c>
      <c r="B161" s="33" t="s">
        <v>37</v>
      </c>
      <c r="C161" s="25" t="s">
        <v>27</v>
      </c>
      <c r="D161" s="48">
        <f>D162/((5.38*6+5.56*6)/12)</f>
        <v>0</v>
      </c>
    </row>
    <row r="162" spans="1:4" x14ac:dyDescent="0.2">
      <c r="A162" s="49" t="s">
        <v>446</v>
      </c>
      <c r="B162" s="33" t="s">
        <v>90</v>
      </c>
      <c r="C162" s="25" t="s">
        <v>355</v>
      </c>
      <c r="D162" s="46">
        <v>0</v>
      </c>
    </row>
    <row r="163" spans="1:4" x14ac:dyDescent="0.2">
      <c r="A163" s="49" t="s">
        <v>447</v>
      </c>
      <c r="B163" s="33" t="s">
        <v>172</v>
      </c>
      <c r="C163" s="25" t="s">
        <v>355</v>
      </c>
      <c r="D163" s="46">
        <v>0</v>
      </c>
    </row>
    <row r="164" spans="1:4" x14ac:dyDescent="0.2">
      <c r="A164" s="49" t="s">
        <v>448</v>
      </c>
      <c r="B164" s="33" t="s">
        <v>173</v>
      </c>
      <c r="C164" s="25" t="s">
        <v>355</v>
      </c>
      <c r="D164" s="46">
        <f>D162-D163</f>
        <v>0</v>
      </c>
    </row>
    <row r="165" spans="1:4" ht="25.5" x14ac:dyDescent="0.2">
      <c r="A165" s="49" t="s">
        <v>449</v>
      </c>
      <c r="B165" s="33" t="s">
        <v>174</v>
      </c>
      <c r="C165" s="25" t="s">
        <v>355</v>
      </c>
      <c r="D165" s="46">
        <f>D162</f>
        <v>0</v>
      </c>
    </row>
    <row r="166" spans="1:4" ht="25.5" x14ac:dyDescent="0.2">
      <c r="A166" s="49" t="s">
        <v>450</v>
      </c>
      <c r="B166" s="33" t="s">
        <v>175</v>
      </c>
      <c r="C166" s="25" t="s">
        <v>355</v>
      </c>
      <c r="D166" s="46">
        <f>D163</f>
        <v>0</v>
      </c>
    </row>
    <row r="167" spans="1:4" ht="25.5" x14ac:dyDescent="0.2">
      <c r="A167" s="49" t="s">
        <v>451</v>
      </c>
      <c r="B167" s="33" t="s">
        <v>176</v>
      </c>
      <c r="C167" s="25" t="s">
        <v>355</v>
      </c>
      <c r="D167" s="46">
        <f>D164</f>
        <v>0</v>
      </c>
    </row>
    <row r="168" spans="1:4" x14ac:dyDescent="0.2">
      <c r="A168" s="77" t="s">
        <v>178</v>
      </c>
      <c r="B168" s="77"/>
      <c r="C168" s="77"/>
      <c r="D168" s="77"/>
    </row>
    <row r="169" spans="1:4" x14ac:dyDescent="0.2">
      <c r="A169" s="19" t="s">
        <v>393</v>
      </c>
      <c r="B169" s="27" t="s">
        <v>167</v>
      </c>
      <c r="C169" s="21" t="s">
        <v>345</v>
      </c>
      <c r="D169" s="25"/>
    </row>
    <row r="170" spans="1:4" x14ac:dyDescent="0.2">
      <c r="A170" s="19" t="s">
        <v>394</v>
      </c>
      <c r="B170" s="27" t="s">
        <v>168</v>
      </c>
      <c r="C170" s="21" t="s">
        <v>345</v>
      </c>
      <c r="D170" s="25"/>
    </row>
    <row r="171" spans="1:4" ht="25.5" x14ac:dyDescent="0.2">
      <c r="A171" s="19" t="s">
        <v>395</v>
      </c>
      <c r="B171" s="27" t="s">
        <v>169</v>
      </c>
      <c r="C171" s="21" t="s">
        <v>345</v>
      </c>
      <c r="D171" s="25"/>
    </row>
    <row r="172" spans="1:4" x14ac:dyDescent="0.2">
      <c r="A172" s="19" t="s">
        <v>396</v>
      </c>
      <c r="B172" s="27" t="s">
        <v>170</v>
      </c>
      <c r="C172" s="21" t="s">
        <v>355</v>
      </c>
      <c r="D172" s="25"/>
    </row>
    <row r="173" spans="1:4" x14ac:dyDescent="0.2">
      <c r="A173" s="77" t="s">
        <v>179</v>
      </c>
      <c r="B173" s="77"/>
      <c r="C173" s="77"/>
      <c r="D173" s="77"/>
    </row>
    <row r="174" spans="1:4" x14ac:dyDescent="0.2">
      <c r="A174" s="19" t="s">
        <v>397</v>
      </c>
      <c r="B174" s="27" t="s">
        <v>180</v>
      </c>
      <c r="C174" s="21" t="s">
        <v>345</v>
      </c>
      <c r="D174" s="25"/>
    </row>
    <row r="175" spans="1:4" x14ac:dyDescent="0.2">
      <c r="A175" s="19" t="s">
        <v>25</v>
      </c>
      <c r="B175" s="27" t="s">
        <v>181</v>
      </c>
      <c r="C175" s="21" t="s">
        <v>345</v>
      </c>
      <c r="D175" s="25"/>
    </row>
    <row r="176" spans="1:4" ht="25.5" x14ac:dyDescent="0.2">
      <c r="A176" s="19" t="s">
        <v>398</v>
      </c>
      <c r="B176" s="27" t="s">
        <v>182</v>
      </c>
      <c r="C176" s="21" t="s">
        <v>355</v>
      </c>
      <c r="D176" s="25"/>
    </row>
  </sheetData>
  <mergeCells count="14">
    <mergeCell ref="A168:D168"/>
    <mergeCell ref="A173:D173"/>
    <mergeCell ref="A8:D8"/>
    <mergeCell ref="A26:D26"/>
    <mergeCell ref="A118:D118"/>
    <mergeCell ref="A123:D123"/>
    <mergeCell ref="A130:D130"/>
    <mergeCell ref="B31:D31"/>
    <mergeCell ref="B37:D37"/>
    <mergeCell ref="B70:D70"/>
    <mergeCell ref="B83:D83"/>
    <mergeCell ref="B89:D89"/>
    <mergeCell ref="B95:D95"/>
    <mergeCell ref="B100:D100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7" t="s">
        <v>356</v>
      </c>
      <c r="B4" s="2">
        <v>1801</v>
      </c>
      <c r="C4" s="5" t="s">
        <v>220</v>
      </c>
    </row>
    <row r="5" spans="1:3" ht="13.5" thickBot="1" x14ac:dyDescent="0.25">
      <c r="A5" s="15" t="s">
        <v>16</v>
      </c>
      <c r="B5" s="2">
        <v>1802</v>
      </c>
      <c r="C5" s="5" t="s">
        <v>359</v>
      </c>
    </row>
    <row r="6" spans="1:3" ht="13.5" thickBot="1" x14ac:dyDescent="0.25">
      <c r="A6" s="15" t="s">
        <v>357</v>
      </c>
      <c r="B6" s="2">
        <v>1803</v>
      </c>
      <c r="C6" s="5" t="s">
        <v>221</v>
      </c>
    </row>
    <row r="7" spans="1:3" ht="13.5" thickBot="1" x14ac:dyDescent="0.25">
      <c r="A7" s="15" t="s">
        <v>17</v>
      </c>
      <c r="B7" s="2">
        <v>1804</v>
      </c>
      <c r="C7" s="5" t="s">
        <v>222</v>
      </c>
    </row>
    <row r="8" spans="1:3" ht="13.5" thickBot="1" x14ac:dyDescent="0.25">
      <c r="A8" s="15" t="s">
        <v>18</v>
      </c>
      <c r="B8" s="2">
        <v>1805</v>
      </c>
      <c r="C8" s="5" t="s">
        <v>223</v>
      </c>
    </row>
    <row r="9" spans="1:3" ht="13.5" thickBot="1" x14ac:dyDescent="0.25">
      <c r="A9" s="15" t="s">
        <v>19</v>
      </c>
      <c r="B9" s="2">
        <v>1806</v>
      </c>
      <c r="C9" s="5" t="s">
        <v>224</v>
      </c>
    </row>
    <row r="10" spans="1:3" ht="13.5" thickBot="1" x14ac:dyDescent="0.25">
      <c r="A10" s="15" t="s">
        <v>20</v>
      </c>
      <c r="B10" s="2">
        <v>1807</v>
      </c>
      <c r="C10" s="5" t="s">
        <v>15</v>
      </c>
    </row>
    <row r="11" spans="1:3" ht="13.5" thickBot="1" x14ac:dyDescent="0.25">
      <c r="A11" s="15" t="s">
        <v>21</v>
      </c>
      <c r="B11" s="2">
        <v>1808</v>
      </c>
      <c r="C11" s="5" t="s">
        <v>225</v>
      </c>
    </row>
    <row r="12" spans="1:3" ht="13.5" thickBot="1" x14ac:dyDescent="0.25">
      <c r="A12" s="15" t="s">
        <v>22</v>
      </c>
      <c r="B12" s="2">
        <v>1809</v>
      </c>
      <c r="C12" s="5" t="s">
        <v>226</v>
      </c>
    </row>
    <row r="13" spans="1:3" ht="13.5" thickBot="1" x14ac:dyDescent="0.25">
      <c r="A13" s="15" t="s">
        <v>23</v>
      </c>
      <c r="B13" s="2">
        <v>1810</v>
      </c>
      <c r="C13" s="5" t="s">
        <v>348</v>
      </c>
    </row>
    <row r="14" spans="1:3" ht="13.5" thickBot="1" x14ac:dyDescent="0.25">
      <c r="A14" s="15" t="s">
        <v>24</v>
      </c>
      <c r="B14" s="2">
        <v>1811</v>
      </c>
      <c r="C14" s="5" t="s">
        <v>345</v>
      </c>
    </row>
    <row r="15" spans="1:3" ht="13.5" thickBot="1" x14ac:dyDescent="0.25">
      <c r="A15" s="15" t="s">
        <v>361</v>
      </c>
      <c r="B15" s="2">
        <v>1812</v>
      </c>
      <c r="C15" s="5" t="s">
        <v>355</v>
      </c>
    </row>
    <row r="16" spans="1:3" ht="13.5" thickBot="1" x14ac:dyDescent="0.25">
      <c r="A16" s="15" t="s">
        <v>362</v>
      </c>
      <c r="B16" s="2">
        <v>1813</v>
      </c>
      <c r="C16" s="5" t="s">
        <v>342</v>
      </c>
    </row>
    <row r="17" spans="1:3" ht="13.5" thickBot="1" x14ac:dyDescent="0.25">
      <c r="A17" s="15" t="s">
        <v>363</v>
      </c>
      <c r="B17" s="2">
        <v>1814</v>
      </c>
      <c r="C17" s="5" t="s">
        <v>227</v>
      </c>
    </row>
    <row r="18" spans="1:3" ht="13.5" thickBot="1" x14ac:dyDescent="0.25">
      <c r="A18" s="15" t="s">
        <v>364</v>
      </c>
      <c r="B18" s="2">
        <v>1815</v>
      </c>
      <c r="C18" s="5" t="s">
        <v>228</v>
      </c>
    </row>
    <row r="19" spans="1:3" ht="13.5" thickBot="1" x14ac:dyDescent="0.25">
      <c r="A19" s="15" t="s">
        <v>365</v>
      </c>
      <c r="B19" s="2">
        <v>1816</v>
      </c>
      <c r="C19" s="5" t="s">
        <v>229</v>
      </c>
    </row>
    <row r="20" spans="1:3" ht="13.5" thickBot="1" x14ac:dyDescent="0.25">
      <c r="A20" s="15" t="s">
        <v>366</v>
      </c>
      <c r="B20" s="2">
        <v>1817</v>
      </c>
      <c r="C20" s="5" t="s">
        <v>230</v>
      </c>
    </row>
    <row r="21" spans="1:3" ht="13.5" thickBot="1" x14ac:dyDescent="0.25">
      <c r="A21" s="17" t="s">
        <v>367</v>
      </c>
      <c r="B21" s="2">
        <v>1818</v>
      </c>
      <c r="C21" s="5" t="s">
        <v>231</v>
      </c>
    </row>
    <row r="22" spans="1:3" ht="13.5" thickBot="1" x14ac:dyDescent="0.25">
      <c r="A22" s="17" t="s">
        <v>368</v>
      </c>
      <c r="B22" s="2">
        <v>1819</v>
      </c>
      <c r="C22" s="5" t="s">
        <v>232</v>
      </c>
    </row>
    <row r="23" spans="1:3" ht="13.5" thickBot="1" x14ac:dyDescent="0.25">
      <c r="A23" s="15" t="s">
        <v>369</v>
      </c>
      <c r="B23" s="2">
        <v>1820</v>
      </c>
      <c r="C23" s="5" t="s">
        <v>233</v>
      </c>
    </row>
    <row r="24" spans="1:3" ht="13.5" thickBot="1" x14ac:dyDescent="0.25">
      <c r="A24" s="15" t="s">
        <v>370</v>
      </c>
      <c r="B24" s="2">
        <v>1821</v>
      </c>
      <c r="C24" s="5" t="s">
        <v>405</v>
      </c>
    </row>
    <row r="25" spans="1:3" ht="13.5" thickBot="1" x14ac:dyDescent="0.25">
      <c r="A25" s="15" t="s">
        <v>371</v>
      </c>
      <c r="B25" s="2">
        <v>1822</v>
      </c>
      <c r="C25" s="5" t="s">
        <v>234</v>
      </c>
    </row>
    <row r="26" spans="1:3" ht="13.5" thickBot="1" x14ac:dyDescent="0.25">
      <c r="A26" s="15" t="s">
        <v>372</v>
      </c>
      <c r="B26" s="2">
        <v>1823</v>
      </c>
      <c r="C26" s="5" t="s">
        <v>235</v>
      </c>
    </row>
    <row r="27" spans="1:3" ht="13.5" thickBot="1" x14ac:dyDescent="0.25">
      <c r="A27" s="15" t="s">
        <v>373</v>
      </c>
      <c r="B27" s="2">
        <v>1824</v>
      </c>
      <c r="C27" s="5" t="s">
        <v>236</v>
      </c>
    </row>
    <row r="28" spans="1:3" ht="13.5" thickBot="1" x14ac:dyDescent="0.25">
      <c r="A28" s="15" t="s">
        <v>374</v>
      </c>
      <c r="B28" s="2">
        <v>1825</v>
      </c>
      <c r="C28" s="5" t="s">
        <v>237</v>
      </c>
    </row>
    <row r="29" spans="1:3" ht="13.5" thickBot="1" x14ac:dyDescent="0.25">
      <c r="A29" s="15" t="s">
        <v>375</v>
      </c>
      <c r="B29" s="2">
        <v>1826</v>
      </c>
      <c r="C29" s="5" t="s">
        <v>238</v>
      </c>
    </row>
    <row r="30" spans="1:3" ht="13.5" thickBot="1" x14ac:dyDescent="0.25">
      <c r="A30" s="15" t="s">
        <v>376</v>
      </c>
      <c r="B30" s="2">
        <v>1827</v>
      </c>
      <c r="C30" s="5" t="s">
        <v>358</v>
      </c>
    </row>
    <row r="31" spans="1:3" ht="13.5" thickBot="1" x14ac:dyDescent="0.25">
      <c r="A31" s="15" t="s">
        <v>377</v>
      </c>
      <c r="B31" s="2">
        <v>1828</v>
      </c>
      <c r="C31" s="5" t="s">
        <v>403</v>
      </c>
    </row>
    <row r="32" spans="1:3" ht="13.5" thickBot="1" x14ac:dyDescent="0.25">
      <c r="A32" s="15" t="s">
        <v>378</v>
      </c>
      <c r="B32" s="2">
        <v>1829</v>
      </c>
      <c r="C32" s="5" t="s">
        <v>239</v>
      </c>
    </row>
    <row r="33" spans="1:3" ht="13.5" thickBot="1" x14ac:dyDescent="0.25">
      <c r="A33" s="15" t="s">
        <v>379</v>
      </c>
      <c r="B33" s="2">
        <v>1830</v>
      </c>
      <c r="C33" s="5" t="s">
        <v>405</v>
      </c>
    </row>
    <row r="34" spans="1:3" ht="13.5" thickBot="1" x14ac:dyDescent="0.25">
      <c r="A34" s="15" t="s">
        <v>380</v>
      </c>
      <c r="B34" s="2">
        <v>1831</v>
      </c>
      <c r="C34" s="5" t="s">
        <v>240</v>
      </c>
    </row>
    <row r="35" spans="1:3" ht="13.5" thickBot="1" x14ac:dyDescent="0.25">
      <c r="A35" s="15" t="s">
        <v>381</v>
      </c>
      <c r="B35" s="2">
        <v>1832</v>
      </c>
      <c r="C35" s="5" t="s">
        <v>241</v>
      </c>
    </row>
    <row r="36" spans="1:3" ht="13.5" thickBot="1" x14ac:dyDescent="0.25">
      <c r="A36" s="15" t="s">
        <v>382</v>
      </c>
      <c r="B36" s="2">
        <v>1833</v>
      </c>
      <c r="C36" s="5" t="s">
        <v>242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1901</v>
      </c>
      <c r="C4" s="5" t="s">
        <v>135</v>
      </c>
    </row>
    <row r="5" spans="1:3" ht="13.5" thickBot="1" x14ac:dyDescent="0.25">
      <c r="A5" s="15" t="s">
        <v>16</v>
      </c>
      <c r="B5" s="2">
        <v>1902</v>
      </c>
      <c r="C5" s="5" t="s">
        <v>243</v>
      </c>
    </row>
    <row r="6" spans="1:3" ht="13.5" thickBot="1" x14ac:dyDescent="0.25">
      <c r="A6" s="15" t="s">
        <v>357</v>
      </c>
      <c r="B6" s="2">
        <v>1903</v>
      </c>
      <c r="C6" s="5" t="s">
        <v>244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2001</v>
      </c>
      <c r="C4" s="5" t="s">
        <v>135</v>
      </c>
    </row>
    <row r="5" spans="1:3" ht="13.5" thickBot="1" x14ac:dyDescent="0.25">
      <c r="A5" s="15" t="s">
        <v>16</v>
      </c>
      <c r="B5" s="2">
        <v>2002</v>
      </c>
      <c r="C5" s="5" t="s">
        <v>243</v>
      </c>
    </row>
    <row r="6" spans="1:3" ht="13.5" thickBot="1" x14ac:dyDescent="0.25">
      <c r="A6" s="15" t="s">
        <v>357</v>
      </c>
      <c r="B6" s="2">
        <v>2003</v>
      </c>
      <c r="C6" s="5" t="s">
        <v>245</v>
      </c>
    </row>
    <row r="7" spans="1:3" ht="13.5" thickBot="1" x14ac:dyDescent="0.25">
      <c r="A7" s="15" t="s">
        <v>17</v>
      </c>
      <c r="B7" s="2">
        <v>2004</v>
      </c>
      <c r="C7" s="5" t="s">
        <v>246</v>
      </c>
    </row>
    <row r="8" spans="1:3" ht="13.5" thickBot="1" x14ac:dyDescent="0.25">
      <c r="A8" s="15" t="s">
        <v>18</v>
      </c>
      <c r="B8" s="2">
        <v>2005</v>
      </c>
      <c r="C8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2101</v>
      </c>
      <c r="C4" s="5" t="s">
        <v>135</v>
      </c>
    </row>
    <row r="5" spans="1:3" ht="13.5" thickBot="1" x14ac:dyDescent="0.25">
      <c r="A5" s="15" t="s">
        <v>16</v>
      </c>
      <c r="B5" s="2">
        <v>2102</v>
      </c>
      <c r="C5" s="5" t="s">
        <v>248</v>
      </c>
    </row>
    <row r="6" spans="1:3" ht="13.5" thickBot="1" x14ac:dyDescent="0.25">
      <c r="A6" s="15" t="s">
        <v>357</v>
      </c>
      <c r="B6" s="2">
        <v>2103</v>
      </c>
      <c r="C6" s="5" t="s">
        <v>249</v>
      </c>
    </row>
    <row r="7" spans="1:3" ht="26.25" thickBot="1" x14ac:dyDescent="0.25">
      <c r="A7" s="15" t="s">
        <v>17</v>
      </c>
      <c r="B7" s="2">
        <v>2104</v>
      </c>
      <c r="C7" s="5" t="s">
        <v>245</v>
      </c>
    </row>
    <row r="8" spans="1:3" ht="13.5" thickBot="1" x14ac:dyDescent="0.25">
      <c r="A8" s="15" t="s">
        <v>18</v>
      </c>
      <c r="B8" s="2">
        <v>2105</v>
      </c>
      <c r="C8" s="5" t="s">
        <v>250</v>
      </c>
    </row>
    <row r="9" spans="1:3" ht="13.5" thickBot="1" x14ac:dyDescent="0.25">
      <c r="A9" s="15" t="s">
        <v>19</v>
      </c>
      <c r="B9" s="2">
        <v>2106</v>
      </c>
      <c r="C9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2201</v>
      </c>
      <c r="C4" s="5" t="s">
        <v>135</v>
      </c>
    </row>
    <row r="5" spans="1:3" ht="13.5" thickBot="1" x14ac:dyDescent="0.25">
      <c r="A5" s="15" t="s">
        <v>16</v>
      </c>
      <c r="B5" s="2">
        <v>2202</v>
      </c>
      <c r="C5" s="5" t="s">
        <v>243</v>
      </c>
    </row>
    <row r="6" spans="1:3" ht="13.5" thickBot="1" x14ac:dyDescent="0.25">
      <c r="A6" s="15" t="s">
        <v>357</v>
      </c>
      <c r="B6" s="2">
        <v>2203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191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2301</v>
      </c>
      <c r="C4" s="5" t="s">
        <v>135</v>
      </c>
    </row>
    <row r="5" spans="1:3" ht="13.5" thickBot="1" x14ac:dyDescent="0.25">
      <c r="A5" s="15" t="s">
        <v>16</v>
      </c>
      <c r="B5" s="2">
        <v>2302</v>
      </c>
      <c r="C5" s="5" t="s">
        <v>243</v>
      </c>
    </row>
    <row r="6" spans="1:3" ht="13.5" thickBot="1" x14ac:dyDescent="0.25">
      <c r="A6" s="15" t="s">
        <v>357</v>
      </c>
      <c r="B6" s="2">
        <v>2303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2401</v>
      </c>
      <c r="C4" s="5" t="s">
        <v>135</v>
      </c>
    </row>
    <row r="5" spans="1:3" ht="13.5" thickBot="1" x14ac:dyDescent="0.25">
      <c r="A5" s="15" t="s">
        <v>16</v>
      </c>
      <c r="B5" s="2">
        <v>2402</v>
      </c>
      <c r="C5" s="5" t="s">
        <v>243</v>
      </c>
    </row>
    <row r="6" spans="1:3" ht="13.5" thickBot="1" x14ac:dyDescent="0.25">
      <c r="A6" s="15" t="s">
        <v>357</v>
      </c>
      <c r="B6" s="2">
        <v>2403</v>
      </c>
      <c r="C6" s="5" t="s">
        <v>251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2501</v>
      </c>
      <c r="C4" s="5" t="s">
        <v>135</v>
      </c>
    </row>
    <row r="5" spans="1:3" ht="13.5" thickBot="1" x14ac:dyDescent="0.25">
      <c r="A5" s="15" t="s">
        <v>16</v>
      </c>
      <c r="B5" s="2">
        <v>2502</v>
      </c>
      <c r="C5" s="5" t="s">
        <v>256</v>
      </c>
    </row>
    <row r="6" spans="1:3" ht="13.5" thickBot="1" x14ac:dyDescent="0.25">
      <c r="A6" s="15" t="s">
        <v>357</v>
      </c>
      <c r="B6" s="2">
        <v>2503</v>
      </c>
      <c r="C6" s="5" t="s">
        <v>257</v>
      </c>
    </row>
    <row r="7" spans="1:3" ht="13.5" thickBot="1" x14ac:dyDescent="0.25">
      <c r="A7" s="15" t="s">
        <v>17</v>
      </c>
      <c r="B7" s="2">
        <v>2504</v>
      </c>
      <c r="C7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2601</v>
      </c>
      <c r="C4" s="5" t="s">
        <v>135</v>
      </c>
    </row>
    <row r="5" spans="1:3" ht="13.5" thickBot="1" x14ac:dyDescent="0.25">
      <c r="A5" s="15" t="s">
        <v>16</v>
      </c>
      <c r="B5" s="2">
        <v>2602</v>
      </c>
      <c r="C5" s="5" t="s">
        <v>254</v>
      </c>
    </row>
    <row r="6" spans="1:3" ht="13.5" thickBot="1" x14ac:dyDescent="0.25">
      <c r="A6" s="15" t="s">
        <v>357</v>
      </c>
      <c r="B6" s="2">
        <v>2603</v>
      </c>
      <c r="C6" s="5" t="s">
        <v>255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187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2701</v>
      </c>
      <c r="C4" s="5" t="s">
        <v>135</v>
      </c>
    </row>
    <row r="5" spans="1:3" ht="13.5" thickBot="1" x14ac:dyDescent="0.25">
      <c r="A5" s="15" t="s">
        <v>16</v>
      </c>
      <c r="B5" s="2">
        <v>2702</v>
      </c>
      <c r="C5" s="5" t="s">
        <v>252</v>
      </c>
    </row>
    <row r="6" spans="1:3" ht="13.5" thickBot="1" x14ac:dyDescent="0.25">
      <c r="A6" s="15" t="s">
        <v>357</v>
      </c>
      <c r="B6" s="2">
        <v>2703</v>
      </c>
      <c r="C6" s="5" t="s">
        <v>253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11" sqref="C11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43</v>
      </c>
    </row>
    <row r="2" spans="1:3" ht="13.5" thickBot="1" x14ac:dyDescent="0.25"/>
    <row r="3" spans="1:3" ht="29.2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2" t="s">
        <v>360</v>
      </c>
      <c r="B4" s="3">
        <v>101</v>
      </c>
      <c r="C4" s="5" t="s">
        <v>46</v>
      </c>
    </row>
    <row r="5" spans="1:3" ht="13.5" thickBot="1" x14ac:dyDescent="0.25">
      <c r="A5" s="12" t="s">
        <v>16</v>
      </c>
      <c r="B5" s="3">
        <v>102</v>
      </c>
      <c r="C5" s="5" t="s">
        <v>47</v>
      </c>
    </row>
    <row r="6" spans="1:3" ht="13.5" thickBot="1" x14ac:dyDescent="0.25">
      <c r="A6" s="12" t="s">
        <v>357</v>
      </c>
      <c r="B6" s="3">
        <v>103</v>
      </c>
      <c r="C6" s="5" t="s">
        <v>48</v>
      </c>
    </row>
    <row r="7" spans="1:3" ht="13.5" thickBot="1" x14ac:dyDescent="0.25">
      <c r="A7" s="12" t="s">
        <v>17</v>
      </c>
      <c r="B7" s="3">
        <v>104</v>
      </c>
      <c r="C7" s="5" t="s">
        <v>49</v>
      </c>
    </row>
    <row r="8" spans="1:3" ht="13.5" thickBot="1" x14ac:dyDescent="0.25">
      <c r="A8" s="12" t="s">
        <v>18</v>
      </c>
      <c r="B8" s="3">
        <v>105</v>
      </c>
      <c r="C8" s="5" t="s">
        <v>50</v>
      </c>
    </row>
    <row r="9" spans="1:3" ht="13.5" thickBot="1" x14ac:dyDescent="0.25">
      <c r="A9" s="12" t="s">
        <v>19</v>
      </c>
      <c r="B9" s="3">
        <v>106</v>
      </c>
      <c r="C9" s="60" t="s">
        <v>51</v>
      </c>
    </row>
    <row r="10" spans="1:3" ht="13.5" thickBot="1" x14ac:dyDescent="0.25">
      <c r="A10" s="12" t="s">
        <v>20</v>
      </c>
      <c r="B10" s="3">
        <v>107</v>
      </c>
      <c r="C10" s="5" t="s">
        <v>52</v>
      </c>
    </row>
    <row r="11" spans="1:3" ht="13.5" thickBot="1" x14ac:dyDescent="0.25">
      <c r="A11" s="12" t="s">
        <v>21</v>
      </c>
      <c r="B11" s="3">
        <v>108</v>
      </c>
      <c r="C11" s="5" t="s">
        <v>53</v>
      </c>
    </row>
    <row r="12" spans="1:3" ht="13.5" thickBot="1" x14ac:dyDescent="0.25">
      <c r="A12" s="12" t="s">
        <v>22</v>
      </c>
      <c r="B12" s="3">
        <v>109</v>
      </c>
      <c r="C12" s="5" t="s">
        <v>54</v>
      </c>
    </row>
    <row r="13" spans="1:3" ht="13.5" thickBot="1" x14ac:dyDescent="0.25">
      <c r="A13" s="12" t="s">
        <v>23</v>
      </c>
      <c r="B13" s="3">
        <v>110</v>
      </c>
      <c r="C13" s="5" t="s">
        <v>55</v>
      </c>
    </row>
    <row r="14" spans="1:3" ht="13.5" thickBot="1" x14ac:dyDescent="0.25">
      <c r="A14" s="12" t="s">
        <v>24</v>
      </c>
      <c r="B14" s="3">
        <v>111</v>
      </c>
      <c r="C14" s="5" t="s">
        <v>56</v>
      </c>
    </row>
    <row r="15" spans="1:3" ht="26.25" thickBot="1" x14ac:dyDescent="0.25">
      <c r="A15" s="12" t="s">
        <v>361</v>
      </c>
      <c r="B15" s="3">
        <v>112</v>
      </c>
      <c r="C15" s="5" t="s">
        <v>57</v>
      </c>
    </row>
    <row r="16" spans="1:3" ht="13.5" thickBot="1" x14ac:dyDescent="0.25">
      <c r="A16" s="12" t="s">
        <v>362</v>
      </c>
      <c r="B16" s="3">
        <v>113</v>
      </c>
      <c r="C16" s="5" t="s">
        <v>58</v>
      </c>
    </row>
    <row r="17" spans="1:3" ht="13.5" thickBot="1" x14ac:dyDescent="0.25">
      <c r="A17" s="12" t="s">
        <v>363</v>
      </c>
      <c r="B17" s="3">
        <v>114</v>
      </c>
      <c r="C17" s="5" t="s">
        <v>59</v>
      </c>
    </row>
    <row r="18" spans="1:3" ht="13.5" thickBot="1" x14ac:dyDescent="0.25">
      <c r="A18" s="12" t="s">
        <v>364</v>
      </c>
      <c r="B18" s="3">
        <v>115</v>
      </c>
      <c r="C18" s="5" t="s">
        <v>60</v>
      </c>
    </row>
    <row r="19" spans="1:3" ht="26.25" thickBot="1" x14ac:dyDescent="0.25">
      <c r="A19" s="12" t="s">
        <v>365</v>
      </c>
      <c r="B19" s="3">
        <v>116</v>
      </c>
      <c r="C19" s="5" t="s">
        <v>61</v>
      </c>
    </row>
    <row r="20" spans="1:3" ht="13.5" thickBot="1" x14ac:dyDescent="0.25">
      <c r="A20" s="12" t="s">
        <v>366</v>
      </c>
      <c r="B20" s="3">
        <v>117</v>
      </c>
      <c r="C20" s="5" t="s">
        <v>62</v>
      </c>
    </row>
    <row r="21" spans="1:3" ht="13.5" thickBot="1" x14ac:dyDescent="0.25">
      <c r="A21" s="12" t="s">
        <v>367</v>
      </c>
      <c r="B21" s="3">
        <v>118</v>
      </c>
      <c r="C21" s="5" t="s">
        <v>63</v>
      </c>
    </row>
    <row r="22" spans="1:3" ht="13.5" thickBot="1" x14ac:dyDescent="0.25">
      <c r="A22" s="12" t="s">
        <v>368</v>
      </c>
      <c r="B22" s="3">
        <v>119</v>
      </c>
      <c r="C22" s="5" t="s">
        <v>64</v>
      </c>
    </row>
    <row r="23" spans="1:3" ht="13.5" thickBot="1" x14ac:dyDescent="0.25">
      <c r="A23" s="12" t="s">
        <v>369</v>
      </c>
      <c r="B23" s="3">
        <v>120</v>
      </c>
      <c r="C23" s="5" t="s">
        <v>65</v>
      </c>
    </row>
    <row r="24" spans="1:3" ht="13.5" thickBot="1" x14ac:dyDescent="0.25">
      <c r="A24" s="12" t="s">
        <v>370</v>
      </c>
      <c r="B24" s="3">
        <v>121</v>
      </c>
      <c r="C24" s="5" t="s">
        <v>66</v>
      </c>
    </row>
    <row r="25" spans="1:3" ht="13.5" thickBot="1" x14ac:dyDescent="0.25">
      <c r="A25" s="12" t="s">
        <v>371</v>
      </c>
      <c r="B25" s="3">
        <v>122</v>
      </c>
      <c r="C25" s="5" t="s">
        <v>67</v>
      </c>
    </row>
    <row r="26" spans="1:3" ht="13.5" thickBot="1" x14ac:dyDescent="0.25">
      <c r="A26" s="12" t="s">
        <v>372</v>
      </c>
      <c r="B26" s="3">
        <v>123</v>
      </c>
      <c r="C26" s="5" t="s">
        <v>68</v>
      </c>
    </row>
    <row r="27" spans="1:3" ht="13.5" thickBot="1" x14ac:dyDescent="0.25">
      <c r="A27" s="12" t="s">
        <v>373</v>
      </c>
      <c r="B27" s="3">
        <v>124</v>
      </c>
      <c r="C27" s="5" t="s">
        <v>69</v>
      </c>
    </row>
    <row r="28" spans="1:3" ht="13.5" thickBot="1" x14ac:dyDescent="0.25">
      <c r="A28" s="12" t="s">
        <v>374</v>
      </c>
      <c r="B28" s="3">
        <v>125</v>
      </c>
      <c r="C28" s="5" t="s">
        <v>70</v>
      </c>
    </row>
    <row r="29" spans="1:3" ht="13.5" thickBot="1" x14ac:dyDescent="0.25">
      <c r="A29" s="12" t="s">
        <v>375</v>
      </c>
      <c r="B29" s="3">
        <v>126</v>
      </c>
      <c r="C29" s="5" t="s">
        <v>71</v>
      </c>
    </row>
    <row r="30" spans="1:3" ht="13.5" thickBot="1" x14ac:dyDescent="0.25">
      <c r="A30" s="12" t="s">
        <v>376</v>
      </c>
      <c r="B30" s="3">
        <v>127</v>
      </c>
      <c r="C30" s="5" t="s">
        <v>72</v>
      </c>
    </row>
    <row r="31" spans="1:3" ht="13.5" thickBot="1" x14ac:dyDescent="0.25">
      <c r="A31" s="12" t="s">
        <v>377</v>
      </c>
      <c r="B31" s="3">
        <v>128</v>
      </c>
      <c r="C31" s="5" t="s">
        <v>73</v>
      </c>
    </row>
    <row r="32" spans="1:3" ht="13.5" thickBot="1" x14ac:dyDescent="0.25">
      <c r="A32" s="12" t="s">
        <v>378</v>
      </c>
      <c r="B32" s="3">
        <v>129</v>
      </c>
      <c r="C32" s="5" t="s">
        <v>74</v>
      </c>
    </row>
    <row r="33" spans="1:3" ht="13.5" thickBot="1" x14ac:dyDescent="0.25">
      <c r="A33" s="12" t="s">
        <v>379</v>
      </c>
      <c r="B33" s="3">
        <v>130</v>
      </c>
      <c r="C33" s="5" t="s">
        <v>75</v>
      </c>
    </row>
    <row r="34" spans="1:3" ht="13.5" thickBot="1" x14ac:dyDescent="0.25">
      <c r="A34" s="12" t="s">
        <v>380</v>
      </c>
      <c r="B34" s="3">
        <v>131</v>
      </c>
      <c r="C34" s="5" t="s">
        <v>76</v>
      </c>
    </row>
    <row r="35" spans="1:3" ht="13.5" thickBot="1" x14ac:dyDescent="0.25">
      <c r="A35" s="12" t="s">
        <v>381</v>
      </c>
      <c r="B35" s="3">
        <v>132</v>
      </c>
      <c r="C35" s="5" t="s">
        <v>77</v>
      </c>
    </row>
    <row r="36" spans="1:3" ht="13.5" thickBot="1" x14ac:dyDescent="0.25">
      <c r="A36" s="12" t="s">
        <v>382</v>
      </c>
      <c r="B36" s="3">
        <v>133</v>
      </c>
      <c r="C36" s="5" t="s">
        <v>78</v>
      </c>
    </row>
    <row r="37" spans="1:3" ht="13.5" thickBot="1" x14ac:dyDescent="0.25">
      <c r="A37" s="12" t="s">
        <v>383</v>
      </c>
      <c r="B37" s="3">
        <v>134</v>
      </c>
      <c r="C37" s="5" t="s">
        <v>79</v>
      </c>
    </row>
    <row r="38" spans="1:3" ht="13.5" thickBot="1" x14ac:dyDescent="0.25">
      <c r="A38" s="12" t="s">
        <v>384</v>
      </c>
      <c r="B38" s="3">
        <v>135</v>
      </c>
      <c r="C38" s="5" t="s">
        <v>80</v>
      </c>
    </row>
    <row r="39" spans="1:3" ht="26.25" thickBot="1" x14ac:dyDescent="0.25">
      <c r="A39" s="12" t="s">
        <v>385</v>
      </c>
      <c r="B39" s="3">
        <v>136</v>
      </c>
      <c r="C39" s="5" t="s">
        <v>81</v>
      </c>
    </row>
    <row r="40" spans="1:3" ht="13.5" thickBot="1" x14ac:dyDescent="0.25">
      <c r="A40" s="12" t="s">
        <v>386</v>
      </c>
      <c r="B40" s="3">
        <v>137</v>
      </c>
      <c r="C40" s="5" t="s">
        <v>82</v>
      </c>
    </row>
    <row r="41" spans="1:3" ht="13.5" thickBot="1" x14ac:dyDescent="0.25">
      <c r="A41" s="12" t="s">
        <v>387</v>
      </c>
      <c r="B41" s="3">
        <v>138</v>
      </c>
      <c r="C41" s="5" t="s">
        <v>83</v>
      </c>
    </row>
    <row r="42" spans="1:3" ht="13.5" thickBot="1" x14ac:dyDescent="0.25">
      <c r="A42" s="12" t="s">
        <v>388</v>
      </c>
      <c r="B42" s="3">
        <v>139</v>
      </c>
      <c r="C42" s="5" t="s">
        <v>84</v>
      </c>
    </row>
    <row r="43" spans="1:3" ht="13.5" thickBot="1" x14ac:dyDescent="0.25">
      <c r="A43" s="12" t="s">
        <v>389</v>
      </c>
      <c r="B43" s="3">
        <v>140</v>
      </c>
      <c r="C43" s="5" t="s">
        <v>85</v>
      </c>
    </row>
    <row r="44" spans="1:3" ht="13.5" thickBot="1" x14ac:dyDescent="0.25">
      <c r="A44" s="12" t="s">
        <v>390</v>
      </c>
      <c r="B44" s="3">
        <v>141</v>
      </c>
      <c r="C44" s="5" t="s">
        <v>86</v>
      </c>
    </row>
    <row r="45" spans="1:3" ht="13.5" thickBot="1" x14ac:dyDescent="0.25">
      <c r="A45" s="12" t="s">
        <v>392</v>
      </c>
      <c r="B45" s="3">
        <v>142</v>
      </c>
      <c r="C45" s="5" t="s">
        <v>87</v>
      </c>
    </row>
    <row r="46" spans="1:3" ht="13.5" thickBot="1" x14ac:dyDescent="0.25">
      <c r="A46" s="12" t="s">
        <v>391</v>
      </c>
      <c r="B46" s="3">
        <v>143</v>
      </c>
      <c r="C46" s="5" t="s">
        <v>88</v>
      </c>
    </row>
    <row r="47" spans="1:3" ht="13.5" thickBot="1" x14ac:dyDescent="0.25">
      <c r="A47" s="12" t="s">
        <v>393</v>
      </c>
      <c r="B47" s="3">
        <v>144</v>
      </c>
      <c r="C47" s="5" t="s">
        <v>89</v>
      </c>
    </row>
    <row r="48" spans="1:3" ht="26.25" thickBot="1" x14ac:dyDescent="0.25">
      <c r="A48" s="12" t="s">
        <v>394</v>
      </c>
      <c r="B48" s="3">
        <v>145</v>
      </c>
      <c r="C48" s="5" t="s">
        <v>91</v>
      </c>
    </row>
    <row r="49" spans="1:3" ht="13.5" thickBot="1" x14ac:dyDescent="0.25">
      <c r="A49" s="12" t="s">
        <v>395</v>
      </c>
      <c r="B49" s="3">
        <v>146</v>
      </c>
      <c r="C49" s="5" t="s">
        <v>92</v>
      </c>
    </row>
    <row r="50" spans="1:3" ht="13.5" thickBot="1" x14ac:dyDescent="0.25">
      <c r="A50" s="12" t="s">
        <v>396</v>
      </c>
      <c r="B50" s="3">
        <v>147</v>
      </c>
      <c r="C50" s="5" t="s">
        <v>93</v>
      </c>
    </row>
    <row r="51" spans="1:3" ht="13.5" thickBot="1" x14ac:dyDescent="0.25">
      <c r="A51" s="12" t="s">
        <v>397</v>
      </c>
      <c r="B51" s="3">
        <v>148</v>
      </c>
      <c r="C51" s="5" t="s">
        <v>94</v>
      </c>
    </row>
    <row r="52" spans="1:3" ht="13.5" thickBot="1" x14ac:dyDescent="0.25">
      <c r="A52" s="12" t="s">
        <v>25</v>
      </c>
      <c r="B52" s="3">
        <v>149</v>
      </c>
      <c r="C52" s="5" t="s">
        <v>95</v>
      </c>
    </row>
    <row r="53" spans="1:3" ht="13.5" thickBot="1" x14ac:dyDescent="0.25">
      <c r="A53" s="12" t="s">
        <v>398</v>
      </c>
      <c r="B53" s="3">
        <v>150</v>
      </c>
      <c r="C53" s="5" t="s">
        <v>96</v>
      </c>
    </row>
    <row r="54" spans="1:3" ht="13.5" thickBot="1" x14ac:dyDescent="0.25">
      <c r="A54" s="12" t="s">
        <v>399</v>
      </c>
      <c r="B54" s="3">
        <v>151</v>
      </c>
      <c r="C54" s="5" t="s">
        <v>97</v>
      </c>
    </row>
    <row r="55" spans="1:3" ht="13.5" thickBot="1" x14ac:dyDescent="0.25">
      <c r="A55" s="12" t="s">
        <v>400</v>
      </c>
      <c r="B55" s="3">
        <v>152</v>
      </c>
      <c r="C55" s="5" t="s">
        <v>98</v>
      </c>
    </row>
    <row r="56" spans="1:3" ht="13.5" thickBot="1" x14ac:dyDescent="0.25">
      <c r="A56" s="12" t="s">
        <v>401</v>
      </c>
      <c r="B56" s="3">
        <v>153</v>
      </c>
      <c r="C56" s="5" t="s">
        <v>99</v>
      </c>
    </row>
    <row r="57" spans="1:3" ht="13.5" thickBot="1" x14ac:dyDescent="0.25">
      <c r="A57" s="12" t="s">
        <v>402</v>
      </c>
      <c r="B57" s="3">
        <v>154</v>
      </c>
      <c r="C57" s="5" t="s">
        <v>100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186</v>
      </c>
    </row>
    <row r="2" spans="1:3" ht="16.5" thickBot="1" x14ac:dyDescent="0.3">
      <c r="A2" s="6"/>
    </row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26.25" thickBot="1" x14ac:dyDescent="0.25">
      <c r="A4" s="15" t="s">
        <v>356</v>
      </c>
      <c r="B4" s="2">
        <v>2801</v>
      </c>
      <c r="C4" s="2" t="s">
        <v>259</v>
      </c>
    </row>
    <row r="5" spans="1:3" ht="26.25" thickBot="1" x14ac:dyDescent="0.25">
      <c r="A5" s="15" t="s">
        <v>16</v>
      </c>
      <c r="B5" s="2">
        <v>2802</v>
      </c>
      <c r="C5" s="2" t="s">
        <v>260</v>
      </c>
    </row>
    <row r="6" spans="1:3" ht="13.5" thickBot="1" x14ac:dyDescent="0.25">
      <c r="A6" s="15" t="s">
        <v>357</v>
      </c>
      <c r="B6" s="2">
        <v>2803</v>
      </c>
      <c r="C6" s="2" t="s">
        <v>261</v>
      </c>
    </row>
    <row r="7" spans="1:3" ht="13.5" thickBot="1" x14ac:dyDescent="0.25">
      <c r="A7" s="15" t="s">
        <v>17</v>
      </c>
      <c r="B7" s="2">
        <v>2804</v>
      </c>
      <c r="C7" s="2" t="s">
        <v>262</v>
      </c>
    </row>
    <row r="8" spans="1:3" ht="13.5" thickBot="1" x14ac:dyDescent="0.25">
      <c r="A8" s="15" t="s">
        <v>18</v>
      </c>
      <c r="B8" s="2">
        <v>2805</v>
      </c>
      <c r="C8" s="2" t="s">
        <v>263</v>
      </c>
    </row>
    <row r="9" spans="1:3" ht="13.5" thickBot="1" x14ac:dyDescent="0.25">
      <c r="A9" s="15" t="s">
        <v>19</v>
      </c>
      <c r="B9" s="2">
        <v>2806</v>
      </c>
      <c r="C9" s="2" t="s">
        <v>264</v>
      </c>
    </row>
    <row r="10" spans="1:3" ht="13.5" thickBot="1" x14ac:dyDescent="0.25">
      <c r="A10" s="15" t="s">
        <v>20</v>
      </c>
      <c r="B10" s="2">
        <v>2807</v>
      </c>
      <c r="C10" s="2" t="s">
        <v>265</v>
      </c>
    </row>
    <row r="11" spans="1:3" ht="13.5" thickBot="1" x14ac:dyDescent="0.25">
      <c r="A11" s="15" t="s">
        <v>21</v>
      </c>
      <c r="B11" s="2">
        <v>2808</v>
      </c>
      <c r="C11" s="2" t="s">
        <v>266</v>
      </c>
    </row>
    <row r="12" spans="1:3" ht="13.5" thickBot="1" x14ac:dyDescent="0.25">
      <c r="A12" s="15" t="s">
        <v>22</v>
      </c>
      <c r="B12" s="2">
        <v>2809</v>
      </c>
      <c r="C12" s="2" t="s">
        <v>267</v>
      </c>
    </row>
    <row r="13" spans="1:3" ht="13.5" thickBot="1" x14ac:dyDescent="0.25">
      <c r="A13" s="15" t="s">
        <v>23</v>
      </c>
      <c r="B13" s="2">
        <v>2810</v>
      </c>
      <c r="C13" s="2" t="s">
        <v>268</v>
      </c>
    </row>
    <row r="14" spans="1:3" ht="13.5" thickBot="1" x14ac:dyDescent="0.25">
      <c r="A14" s="15" t="s">
        <v>24</v>
      </c>
      <c r="B14" s="2">
        <v>2811</v>
      </c>
      <c r="C14" s="2" t="s">
        <v>269</v>
      </c>
    </row>
    <row r="15" spans="1:3" ht="13.5" thickBot="1" x14ac:dyDescent="0.25">
      <c r="A15" s="15" t="s">
        <v>361</v>
      </c>
      <c r="B15" s="2">
        <v>2812</v>
      </c>
      <c r="C15" s="2" t="s">
        <v>270</v>
      </c>
    </row>
    <row r="16" spans="1:3" ht="13.5" thickBot="1" x14ac:dyDescent="0.25">
      <c r="A16" s="15" t="s">
        <v>362</v>
      </c>
      <c r="B16" s="2">
        <v>2813</v>
      </c>
      <c r="C16" s="2" t="s">
        <v>271</v>
      </c>
    </row>
    <row r="17" spans="1:3" ht="13.5" thickBot="1" x14ac:dyDescent="0.25">
      <c r="A17" s="15" t="s">
        <v>363</v>
      </c>
      <c r="B17" s="2">
        <v>2814</v>
      </c>
      <c r="C17" s="2" t="s">
        <v>272</v>
      </c>
    </row>
    <row r="18" spans="1:3" ht="13.5" thickBot="1" x14ac:dyDescent="0.25">
      <c r="A18" s="15" t="s">
        <v>364</v>
      </c>
      <c r="B18" s="2">
        <v>2815</v>
      </c>
      <c r="C18" s="2" t="s">
        <v>273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185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2901</v>
      </c>
      <c r="C4" s="5" t="s">
        <v>274</v>
      </c>
    </row>
    <row r="5" spans="1:3" ht="13.5" thickBot="1" x14ac:dyDescent="0.25">
      <c r="A5" s="15" t="s">
        <v>16</v>
      </c>
      <c r="B5" s="2">
        <v>2902</v>
      </c>
      <c r="C5" s="5" t="s">
        <v>275</v>
      </c>
    </row>
    <row r="6" spans="1:3" ht="13.5" thickBot="1" x14ac:dyDescent="0.25">
      <c r="A6" s="15" t="s">
        <v>357</v>
      </c>
      <c r="B6" s="2">
        <v>2903</v>
      </c>
      <c r="C6" s="5" t="s">
        <v>276</v>
      </c>
    </row>
    <row r="7" spans="1:3" ht="13.5" thickBot="1" x14ac:dyDescent="0.25">
      <c r="A7" s="15" t="s">
        <v>17</v>
      </c>
      <c r="B7" s="2">
        <v>2904</v>
      </c>
      <c r="C7" s="5" t="s">
        <v>277</v>
      </c>
    </row>
    <row r="8" spans="1:3" ht="13.5" thickBot="1" x14ac:dyDescent="0.25">
      <c r="A8" s="15" t="s">
        <v>18</v>
      </c>
      <c r="B8" s="2">
        <v>2905</v>
      </c>
      <c r="C8" s="5" t="s">
        <v>278</v>
      </c>
    </row>
    <row r="9" spans="1:3" ht="13.5" thickBot="1" x14ac:dyDescent="0.25">
      <c r="A9" s="15" t="s">
        <v>19</v>
      </c>
      <c r="B9" s="2">
        <v>2906</v>
      </c>
      <c r="C9" s="5" t="s">
        <v>279</v>
      </c>
    </row>
    <row r="10" spans="1:3" ht="13.5" thickBot="1" x14ac:dyDescent="0.25">
      <c r="A10" s="15" t="s">
        <v>20</v>
      </c>
      <c r="B10" s="2">
        <v>2907</v>
      </c>
      <c r="C10" s="5" t="s">
        <v>280</v>
      </c>
    </row>
    <row r="11" spans="1:3" ht="13.5" thickBot="1" x14ac:dyDescent="0.25">
      <c r="A11" s="15" t="s">
        <v>21</v>
      </c>
      <c r="B11" s="2">
        <v>2908</v>
      </c>
      <c r="C11" s="5" t="s">
        <v>281</v>
      </c>
    </row>
    <row r="12" spans="1:3" ht="13.5" thickBot="1" x14ac:dyDescent="0.25">
      <c r="A12" s="15" t="s">
        <v>22</v>
      </c>
      <c r="B12" s="2">
        <v>2909</v>
      </c>
      <c r="C12" s="5" t="s">
        <v>282</v>
      </c>
    </row>
    <row r="13" spans="1:3" ht="13.5" thickBot="1" x14ac:dyDescent="0.25">
      <c r="A13" s="15" t="s">
        <v>23</v>
      </c>
      <c r="B13" s="2">
        <v>2910</v>
      </c>
      <c r="C13" s="5" t="s">
        <v>283</v>
      </c>
    </row>
    <row r="14" spans="1:3" ht="13.5" thickBot="1" x14ac:dyDescent="0.25">
      <c r="A14" s="15" t="s">
        <v>24</v>
      </c>
      <c r="B14" s="2">
        <v>2911</v>
      </c>
      <c r="C14" s="5" t="s">
        <v>284</v>
      </c>
    </row>
    <row r="15" spans="1:3" ht="13.5" thickBot="1" x14ac:dyDescent="0.25">
      <c r="A15" s="15" t="s">
        <v>361</v>
      </c>
      <c r="B15" s="2">
        <v>2912</v>
      </c>
      <c r="C15" s="5" t="s">
        <v>285</v>
      </c>
    </row>
    <row r="16" spans="1:3" ht="13.5" thickBot="1" x14ac:dyDescent="0.25">
      <c r="A16" s="15" t="s">
        <v>362</v>
      </c>
      <c r="B16" s="2">
        <v>2913</v>
      </c>
      <c r="C16" s="5" t="s">
        <v>286</v>
      </c>
    </row>
    <row r="17" spans="1:3" ht="13.5" thickBot="1" x14ac:dyDescent="0.25">
      <c r="A17" s="15" t="s">
        <v>363</v>
      </c>
      <c r="B17" s="2">
        <v>2914</v>
      </c>
      <c r="C17" s="5" t="s">
        <v>287</v>
      </c>
    </row>
    <row r="18" spans="1:3" ht="13.5" thickBot="1" x14ac:dyDescent="0.25">
      <c r="A18" s="15" t="s">
        <v>364</v>
      </c>
      <c r="B18" s="2">
        <v>2915</v>
      </c>
      <c r="C18" s="5" t="s">
        <v>288</v>
      </c>
    </row>
    <row r="19" spans="1:3" ht="13.5" thickBot="1" x14ac:dyDescent="0.25">
      <c r="A19" s="15" t="s">
        <v>365</v>
      </c>
      <c r="B19" s="2">
        <v>2916</v>
      </c>
      <c r="C19" s="5" t="s">
        <v>289</v>
      </c>
    </row>
    <row r="20" spans="1:3" ht="13.5" thickBot="1" x14ac:dyDescent="0.25">
      <c r="A20" s="15" t="s">
        <v>366</v>
      </c>
      <c r="B20" s="2">
        <v>2917</v>
      </c>
      <c r="C20" s="5" t="s">
        <v>290</v>
      </c>
    </row>
    <row r="21" spans="1:3" ht="13.5" thickBot="1" x14ac:dyDescent="0.25">
      <c r="A21" s="15" t="s">
        <v>367</v>
      </c>
      <c r="B21" s="2">
        <v>2918</v>
      </c>
      <c r="C21" s="5" t="s">
        <v>291</v>
      </c>
    </row>
    <row r="22" spans="1:3" ht="13.5" thickBot="1" x14ac:dyDescent="0.25">
      <c r="A22" s="15" t="s">
        <v>368</v>
      </c>
      <c r="B22" s="2">
        <v>2919</v>
      </c>
      <c r="C22" s="5" t="s">
        <v>292</v>
      </c>
    </row>
    <row r="23" spans="1:3" ht="13.5" thickBot="1" x14ac:dyDescent="0.25">
      <c r="A23" s="15" t="s">
        <v>369</v>
      </c>
      <c r="B23" s="2">
        <v>2920</v>
      </c>
      <c r="C23" s="5" t="s">
        <v>293</v>
      </c>
    </row>
    <row r="24" spans="1:3" ht="13.5" thickBot="1" x14ac:dyDescent="0.25">
      <c r="A24" s="15" t="s">
        <v>370</v>
      </c>
      <c r="B24" s="2">
        <v>2921</v>
      </c>
      <c r="C24" s="5" t="s">
        <v>294</v>
      </c>
    </row>
    <row r="25" spans="1:3" ht="13.5" thickBot="1" x14ac:dyDescent="0.25">
      <c r="A25" s="15" t="s">
        <v>371</v>
      </c>
      <c r="B25" s="2">
        <v>2922</v>
      </c>
      <c r="C25" s="5" t="s">
        <v>295</v>
      </c>
    </row>
    <row r="26" spans="1:3" ht="13.5" thickBot="1" x14ac:dyDescent="0.25">
      <c r="A26" s="15" t="s">
        <v>372</v>
      </c>
      <c r="B26" s="2">
        <v>2923</v>
      </c>
      <c r="C26" s="5" t="s">
        <v>296</v>
      </c>
    </row>
    <row r="27" spans="1:3" ht="13.5" thickBot="1" x14ac:dyDescent="0.25">
      <c r="A27" s="15" t="s">
        <v>373</v>
      </c>
      <c r="B27" s="2">
        <v>2924</v>
      </c>
      <c r="C27" s="5" t="s">
        <v>297</v>
      </c>
    </row>
    <row r="28" spans="1:3" ht="13.5" thickBot="1" x14ac:dyDescent="0.25">
      <c r="A28" s="15" t="s">
        <v>374</v>
      </c>
      <c r="B28" s="2">
        <v>2925</v>
      </c>
      <c r="C28" s="5" t="s">
        <v>298</v>
      </c>
    </row>
    <row r="29" spans="1:3" ht="13.5" thickBot="1" x14ac:dyDescent="0.25">
      <c r="A29" s="15" t="s">
        <v>375</v>
      </c>
      <c r="B29" s="2">
        <v>2926</v>
      </c>
      <c r="C29" s="5" t="s">
        <v>299</v>
      </c>
    </row>
    <row r="30" spans="1:3" ht="13.5" thickBot="1" x14ac:dyDescent="0.25">
      <c r="A30" s="15" t="s">
        <v>376</v>
      </c>
      <c r="B30" s="2">
        <v>2927</v>
      </c>
      <c r="C30" s="5" t="s">
        <v>300</v>
      </c>
    </row>
    <row r="31" spans="1:3" ht="13.5" thickBot="1" x14ac:dyDescent="0.25">
      <c r="A31" s="15" t="s">
        <v>377</v>
      </c>
      <c r="B31" s="2">
        <v>2928</v>
      </c>
      <c r="C31" s="5" t="s">
        <v>301</v>
      </c>
    </row>
    <row r="32" spans="1:3" ht="13.5" thickBot="1" x14ac:dyDescent="0.25">
      <c r="A32" s="15" t="s">
        <v>378</v>
      </c>
      <c r="B32" s="2">
        <v>2929</v>
      </c>
      <c r="C32" s="5" t="s">
        <v>302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184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3001</v>
      </c>
      <c r="C4" s="5" t="s">
        <v>303</v>
      </c>
    </row>
    <row r="5" spans="1:3" ht="13.5" thickBot="1" x14ac:dyDescent="0.25">
      <c r="A5" s="15" t="s">
        <v>16</v>
      </c>
      <c r="B5" s="2">
        <v>3002</v>
      </c>
      <c r="C5" s="5" t="s">
        <v>304</v>
      </c>
    </row>
    <row r="6" spans="1:3" ht="26.25" thickBot="1" x14ac:dyDescent="0.25">
      <c r="A6" s="15" t="s">
        <v>357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102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" t="s">
        <v>356</v>
      </c>
      <c r="B4" s="41" t="s">
        <v>315</v>
      </c>
      <c r="C4" s="5" t="s">
        <v>103</v>
      </c>
    </row>
    <row r="5" spans="1:3" ht="13.5" thickBot="1" x14ac:dyDescent="0.25">
      <c r="A5" s="1" t="s">
        <v>16</v>
      </c>
      <c r="B5" s="41" t="s">
        <v>314</v>
      </c>
      <c r="C5" s="5" t="s">
        <v>104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" t="s">
        <v>356</v>
      </c>
      <c r="B4" s="41" t="s">
        <v>310</v>
      </c>
      <c r="C4" s="5" t="s">
        <v>105</v>
      </c>
    </row>
    <row r="5" spans="1:3" ht="13.5" thickBot="1" x14ac:dyDescent="0.25">
      <c r="A5" s="1" t="s">
        <v>16</v>
      </c>
      <c r="B5" s="41" t="s">
        <v>311</v>
      </c>
      <c r="C5" s="5" t="s">
        <v>106</v>
      </c>
    </row>
    <row r="6" spans="1:3" ht="13.5" thickBot="1" x14ac:dyDescent="0.25">
      <c r="A6" s="1" t="s">
        <v>357</v>
      </c>
      <c r="B6" s="41" t="s">
        <v>312</v>
      </c>
      <c r="C6" s="5" t="s">
        <v>107</v>
      </c>
    </row>
    <row r="7" spans="1:3" ht="13.5" thickBot="1" x14ac:dyDescent="0.25">
      <c r="A7" s="1" t="s">
        <v>17</v>
      </c>
      <c r="B7" s="41" t="s">
        <v>313</v>
      </c>
      <c r="C7" s="5" t="s">
        <v>108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" t="s">
        <v>356</v>
      </c>
      <c r="B4" s="2">
        <v>401</v>
      </c>
      <c r="C4" s="5" t="s">
        <v>109</v>
      </c>
    </row>
    <row r="5" spans="1:3" ht="13.5" thickBot="1" x14ac:dyDescent="0.25">
      <c r="A5" s="1" t="s">
        <v>16</v>
      </c>
      <c r="B5" s="2">
        <v>402</v>
      </c>
      <c r="C5" s="5" t="s">
        <v>110</v>
      </c>
    </row>
    <row r="6" spans="1:3" ht="13.5" thickBot="1" x14ac:dyDescent="0.25">
      <c r="A6" s="1" t="s">
        <v>357</v>
      </c>
      <c r="B6" s="2">
        <v>403</v>
      </c>
      <c r="C6" s="5" t="s">
        <v>111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501</v>
      </c>
      <c r="C4" s="5" t="s">
        <v>112</v>
      </c>
    </row>
    <row r="5" spans="1:3" ht="13.5" thickBot="1" x14ac:dyDescent="0.25">
      <c r="A5" s="15" t="s">
        <v>16</v>
      </c>
      <c r="B5" s="2">
        <v>502</v>
      </c>
      <c r="C5" s="5" t="s">
        <v>113</v>
      </c>
    </row>
    <row r="6" spans="1:3" ht="13.5" thickBot="1" x14ac:dyDescent="0.25">
      <c r="A6" s="15" t="s">
        <v>357</v>
      </c>
      <c r="B6" s="2">
        <v>503</v>
      </c>
      <c r="C6" s="5" t="s">
        <v>114</v>
      </c>
    </row>
    <row r="7" spans="1:3" ht="13.5" thickBot="1" x14ac:dyDescent="0.25">
      <c r="A7" s="15" t="s">
        <v>17</v>
      </c>
      <c r="B7" s="2">
        <v>504</v>
      </c>
      <c r="C7" s="5" t="s">
        <v>115</v>
      </c>
    </row>
    <row r="8" spans="1:3" ht="13.5" thickBot="1" x14ac:dyDescent="0.25">
      <c r="A8" s="15" t="s">
        <v>18</v>
      </c>
      <c r="B8" s="2">
        <v>505</v>
      </c>
      <c r="C8" s="5" t="s">
        <v>116</v>
      </c>
    </row>
    <row r="9" spans="1:3" ht="13.5" thickBot="1" x14ac:dyDescent="0.25">
      <c r="A9" s="15" t="s">
        <v>19</v>
      </c>
      <c r="B9" s="2">
        <v>506</v>
      </c>
      <c r="C9" s="5" t="s">
        <v>117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6" t="s">
        <v>356</v>
      </c>
      <c r="B4" s="2">
        <v>601</v>
      </c>
      <c r="C4" s="5" t="s">
        <v>118</v>
      </c>
    </row>
    <row r="5" spans="1:3" ht="13.5" thickBot="1" x14ac:dyDescent="0.25">
      <c r="A5" s="16" t="s">
        <v>16</v>
      </c>
      <c r="B5" s="2">
        <v>602</v>
      </c>
      <c r="C5" s="5" t="s">
        <v>119</v>
      </c>
    </row>
    <row r="6" spans="1:3" ht="13.5" thickBot="1" x14ac:dyDescent="0.25">
      <c r="A6" s="16" t="s">
        <v>357</v>
      </c>
      <c r="B6" s="2">
        <v>603</v>
      </c>
      <c r="C6" s="5" t="s">
        <v>120</v>
      </c>
    </row>
    <row r="7" spans="1:3" ht="13.5" thickBot="1" x14ac:dyDescent="0.25">
      <c r="A7" s="16" t="s">
        <v>17</v>
      </c>
      <c r="B7" s="2">
        <v>604</v>
      </c>
      <c r="C7" s="5" t="s">
        <v>121</v>
      </c>
    </row>
    <row r="8" spans="1:3" ht="13.5" thickBot="1" x14ac:dyDescent="0.25">
      <c r="A8" s="16" t="s">
        <v>18</v>
      </c>
      <c r="B8" s="2">
        <v>605</v>
      </c>
      <c r="C8" s="5" t="s">
        <v>122</v>
      </c>
    </row>
    <row r="9" spans="1:3" ht="13.5" thickBot="1" x14ac:dyDescent="0.25">
      <c r="A9" s="16" t="s">
        <v>19</v>
      </c>
      <c r="B9" s="2">
        <v>606</v>
      </c>
      <c r="C9" s="5" t="s">
        <v>123</v>
      </c>
    </row>
    <row r="10" spans="1:3" ht="13.5" thickBot="1" x14ac:dyDescent="0.25">
      <c r="A10" s="16" t="s">
        <v>20</v>
      </c>
      <c r="B10" s="2">
        <v>607</v>
      </c>
      <c r="C10" s="5" t="s">
        <v>124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183</v>
      </c>
    </row>
    <row r="2" spans="1:3" ht="13.5" thickBot="1" x14ac:dyDescent="0.25"/>
    <row r="3" spans="1:3" ht="15" thickBot="1" x14ac:dyDescent="0.25">
      <c r="A3" s="7" t="s">
        <v>319</v>
      </c>
      <c r="B3" s="8" t="s">
        <v>44</v>
      </c>
      <c r="C3" s="9" t="s">
        <v>45</v>
      </c>
    </row>
    <row r="4" spans="1:3" ht="13.5" thickBot="1" x14ac:dyDescent="0.25">
      <c r="A4" s="15" t="s">
        <v>356</v>
      </c>
      <c r="B4" s="2">
        <v>701</v>
      </c>
      <c r="C4" s="5" t="s">
        <v>136</v>
      </c>
    </row>
    <row r="5" spans="1:3" ht="13.5" thickBot="1" x14ac:dyDescent="0.25">
      <c r="A5" s="15" t="s">
        <v>16</v>
      </c>
      <c r="B5" s="2">
        <v>702</v>
      </c>
      <c r="C5" s="5" t="s">
        <v>137</v>
      </c>
    </row>
    <row r="6" spans="1:3" ht="13.5" thickBot="1" x14ac:dyDescent="0.25">
      <c r="A6" s="15" t="s">
        <v>357</v>
      </c>
      <c r="B6" s="2">
        <v>703</v>
      </c>
      <c r="C6" s="5" t="s">
        <v>138</v>
      </c>
    </row>
    <row r="7" spans="1:3" ht="13.5" thickBot="1" x14ac:dyDescent="0.25">
      <c r="A7" s="15" t="s">
        <v>17</v>
      </c>
      <c r="B7" s="2">
        <v>704</v>
      </c>
      <c r="C7" s="5" t="s">
        <v>139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2016-12-07T10:39:35Z</cp:lastPrinted>
  <dcterms:created xsi:type="dcterms:W3CDTF">1996-10-08T23:32:33Z</dcterms:created>
  <dcterms:modified xsi:type="dcterms:W3CDTF">2022-03-25T11:15:18Z</dcterms:modified>
</cp:coreProperties>
</file>