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38" i="13" l="1"/>
  <c r="D28" i="13"/>
  <c r="D47" i="13" l="1"/>
  <c r="D92" i="13" l="1"/>
  <c r="D83" i="13"/>
  <c r="D74" i="13"/>
  <c r="D29" i="13"/>
  <c r="D48" i="13" s="1"/>
  <c r="D55" i="13"/>
  <c r="D9" i="13"/>
  <c r="D16" i="13"/>
  <c r="D88" i="13"/>
  <c r="D97" i="13"/>
  <c r="D96" i="13"/>
  <c r="D95" i="13"/>
  <c r="D98" i="13" s="1"/>
  <c r="D87" i="13"/>
  <c r="D79" i="13"/>
  <c r="D78" i="13"/>
  <c r="D77" i="13"/>
  <c r="D80" i="13" s="1"/>
  <c r="D69" i="13"/>
  <c r="D68" i="13"/>
  <c r="D67" i="13"/>
  <c r="D70" i="13" s="1"/>
  <c r="D64" i="13"/>
  <c r="D12" i="13"/>
  <c r="D86" i="13"/>
  <c r="D89" i="13" s="1"/>
  <c r="D25" i="13" l="1"/>
  <c r="D23" i="13" l="1"/>
  <c r="D60" i="13"/>
  <c r="D58" i="13" s="1"/>
</calcChain>
</file>

<file path=xl/sharedStrings.xml><?xml version="1.0" encoding="utf-8"?>
<sst xmlns="http://schemas.openxmlformats.org/spreadsheetml/2006/main" count="1070" uniqueCount="531">
  <si>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</si>
  <si>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</si>
  <si>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</si>
  <si>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</si>
  <si>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</si>
  <si>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</si>
  <si>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</si>
  <si>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</si>
  <si>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</si>
  <si>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</si>
  <si>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</si>
  <si>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</si>
  <si>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</si>
  <si>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</si>
  <si>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</si>
  <si>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</si>
  <si>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</si>
  <si>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</si>
  <si>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</si>
  <si>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</si>
  <si>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</si>
  <si>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</si>
  <si>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</si>
  <si>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</si>
  <si>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</si>
  <si>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</si>
  <si>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</si>
  <si>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</si>
  <si>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</si>
  <si>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</si>
  <si>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</si>
  <si>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</si>
  <si>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</si>
  <si>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</si>
  <si>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</si>
  <si>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</si>
  <si>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</si>
  <si>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</si>
  <si>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</si>
  <si>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</si>
  <si>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</si>
  <si>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</si>
  <si>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</si>
  <si>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</si>
  <si>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</si>
  <si>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</si>
  <si>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</si>
  <si>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</si>
  <si>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</si>
  <si>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</si>
  <si>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</si>
  <si>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</si>
  <si>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</si>
  <si>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</si>
  <si>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</si>
  <si>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</si>
  <si>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</si>
  <si>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</si>
  <si>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</si>
  <si>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</si>
  <si>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</si>
  <si>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</si>
  <si>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</si>
  <si>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</si>
  <si>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</si>
  <si>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</si>
  <si>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</si>
  <si>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</si>
  <si>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</si>
  <si>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</si>
  <si>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</si>
  <si>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</si>
  <si>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</si>
  <si>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</si>
  <si>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</si>
  <si>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</si>
  <si>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</si>
  <si>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</si>
  <si>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</si>
  <si>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</si>
  <si>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</si>
  <si>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</si>
  <si>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</si>
  <si>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</si>
  <si>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</si>
  <si>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</si>
  <si>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</si>
  <si>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</si>
  <si>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</si>
  <si>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</si>
  <si>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</si>
  <si>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</si>
  <si>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</si>
  <si>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</si>
  <si>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</si>
  <si>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</si>
  <si>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</si>
  <si>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</si>
  <si>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</si>
  <si>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</si>
  <si>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</si>
  <si>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</si>
  <si>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</si>
  <si>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</si>
  <si>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</si>
  <si>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</si>
  <si>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</si>
  <si>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</si>
  <si>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</si>
  <si>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</si>
  <si>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</si>
  <si>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</si>
  <si>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</si>
  <si>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</si>
  <si>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</si>
  <si>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</si>
  <si>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</si>
  <si>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</si>
  <si>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</si>
  <si>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</si>
  <si>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</si>
  <si>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</si>
  <si>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</si>
  <si>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</si>
  <si>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</si>
  <si>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</si>
  <si>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</si>
  <si>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</si>
  <si>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</si>
  <si>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</si>
  <si>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</si>
  <si>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</si>
  <si>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</si>
  <si>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</si>
  <si>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</si>
  <si>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</si>
  <si>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</si>
  <si>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</si>
  <si>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</si>
  <si>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</si>
  <si>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</si>
  <si>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</si>
  <si>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</si>
  <si>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</si>
  <si>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</si>
  <si>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</si>
  <si>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</si>
  <si>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</si>
  <si>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</si>
  <si>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</si>
  <si>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</si>
  <si>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</si>
  <si>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</si>
  <si>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</si>
  <si>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</si>
  <si>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</si>
  <si>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</si>
  <si>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</si>
  <si>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</si>
  <si>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</si>
  <si>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</si>
  <si>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</si>
  <si>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</si>
  <si>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</si>
  <si>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</si>
  <si>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</si>
  <si>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</si>
  <si>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</si>
  <si>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</si>
  <si>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</si>
  <si>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</si>
  <si>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</si>
  <si>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</si>
  <si>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</si>
  <si>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</si>
  <si>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</si>
  <si>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</si>
  <si>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</si>
  <si>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</si>
  <si>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</si>
  <si>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</si>
  <si>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</si>
  <si>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</si>
  <si>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</si>
  <si>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</si>
  <si>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</si>
  <si>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</si>
  <si>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</si>
  <si>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</si>
  <si>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</si>
  <si>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</si>
  <si>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</si>
  <si>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</si>
  <si>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</si>
  <si>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</si>
  <si>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</si>
  <si>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</si>
  <si>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</si>
  <si>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</si>
  <si>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</si>
  <si>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</si>
  <si>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</si>
  <si>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</si>
  <si>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</si>
  <si>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</si>
  <si>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</si>
  <si>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</si>
  <si>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</si>
  <si>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</si>
  <si>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</si>
  <si>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</si>
  <si>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</si>
  <si>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</si>
  <si>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</si>
  <si>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</si>
  <si>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</si>
  <si>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</si>
  <si>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</si>
  <si>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</si>
  <si>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</si>
  <si>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</si>
  <si>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</si>
  <si>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</si>
  <si>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</si>
  <si>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</si>
  <si>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</si>
  <si>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</si>
  <si>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</si>
  <si>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</si>
  <si>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</si>
  <si>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</si>
  <si>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</si>
  <si>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</si>
  <si>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</si>
  <si>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</si>
  <si>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</si>
  <si>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</si>
  <si>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</si>
  <si>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</si>
  <si>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</si>
  <si>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</si>
  <si>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</si>
  <si>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</si>
  <si>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</si>
  <si>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</si>
  <si>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</si>
  <si>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</si>
  <si>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</si>
  <si>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</si>
  <si>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</si>
  <si>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</si>
  <si>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</si>
  <si>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</si>
  <si>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</si>
  <si>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</si>
  <si>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</si>
  <si>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</si>
  <si>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</si>
  <si>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</si>
  <si>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</si>
  <si>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</si>
  <si>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</si>
  <si>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</si>
  <si>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</si>
  <si>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</si>
  <si>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</si>
  <si>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</si>
  <si>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</si>
  <si>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</si>
  <si>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</si>
  <si>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</si>
  <si>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</si>
  <si>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</si>
  <si>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</si>
  <si>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</si>
  <si>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</si>
  <si>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</si>
  <si>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</si>
  <si>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</si>
  <si>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</si>
  <si>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</si>
  <si>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</si>
  <si>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</si>
  <si>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</si>
  <si>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</si>
  <si>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</si>
  <si>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</si>
  <si>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</si>
  <si>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</si>
  <si>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</si>
  <si>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</si>
  <si>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</si>
  <si>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</si>
  <si>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</si>
  <si>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</si>
  <si>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</si>
  <si>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</si>
  <si>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</si>
  <si>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</si>
  <si>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</si>
  <si>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</si>
  <si>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</si>
  <si>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</si>
  <si>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</si>
  <si>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</si>
  <si>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</si>
  <si>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</si>
  <si>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</si>
  <si>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</si>
  <si>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</si>
  <si>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</si>
  <si>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</si>
  <si>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</si>
  <si>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</si>
  <si>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</si>
  <si>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</si>
  <si>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</si>
  <si>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</si>
  <si>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</si>
  <si>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</si>
  <si>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</si>
  <si>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</si>
  <si>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</si>
  <si>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</si>
  <si>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</si>
  <si>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</si>
  <si>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</si>
  <si>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</si>
  <si>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</si>
  <si>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</si>
  <si>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</si>
  <si>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</si>
  <si>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</si>
  <si>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</si>
  <si>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</si>
  <si>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</si>
  <si>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</si>
  <si>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</si>
  <si>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</si>
  <si>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</si>
  <si>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</si>
  <si>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</si>
  <si>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</si>
  <si>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</si>
  <si>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</si>
  <si>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</si>
  <si>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</si>
  <si>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</si>
  <si>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</si>
  <si>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</si>
  <si>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</si>
  <si>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</si>
  <si>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</si>
  <si>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</si>
  <si>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</si>
  <si>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</si>
  <si>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</si>
  <si>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</si>
  <si>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</si>
  <si>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</si>
  <si>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</si>
  <si>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</si>
  <si>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</si>
  <si>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</si>
  <si>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</si>
  <si>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</si>
  <si>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</si>
  <si>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</si>
  <si>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</si>
  <si>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</si>
  <si>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</si>
  <si>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</si>
  <si>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</si>
  <si>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</si>
  <si>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</si>
  <si>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</si>
  <si>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</si>
  <si>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</si>
  <si>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</si>
  <si>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</si>
  <si>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</si>
  <si>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</si>
  <si>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</si>
  <si>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</si>
  <si>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</si>
  <si>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</si>
  <si>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</si>
  <si>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</si>
  <si>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</si>
  <si>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</si>
  <si>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</si>
  <si>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</si>
  <si>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</si>
  <si>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</si>
  <si>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</si>
  <si>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</si>
  <si>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</si>
  <si>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</si>
  <si>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</si>
  <si>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</si>
  <si>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</si>
  <si>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</si>
  <si>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</si>
  <si>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</si>
  <si>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</si>
  <si>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</si>
  <si>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</si>
  <si>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</si>
  <si>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</si>
  <si>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</si>
  <si>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</si>
  <si>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</si>
  <si>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</si>
  <si>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</si>
  <si>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</si>
  <si>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</si>
  <si>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</si>
  <si>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</si>
  <si>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</si>
  <si>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</si>
  <si>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</si>
  <si>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</si>
  <si>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</si>
  <si>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</si>
  <si>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</si>
  <si>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</si>
  <si>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</si>
  <si>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</si>
  <si>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</si>
  <si>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</si>
  <si>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</si>
  <si>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</si>
  <si>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</si>
  <si>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</si>
  <si>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</si>
  <si>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</si>
  <si>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</si>
  <si>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</si>
  <si>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</si>
  <si>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</si>
  <si>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</si>
  <si>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</si>
  <si>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</si>
  <si>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</si>
  <si>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</si>
  <si>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</si>
  <si>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</si>
  <si>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</si>
  <si>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</si>
  <si>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</si>
  <si>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</si>
  <si>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</si>
  <si>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</si>
  <si>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</si>
  <si>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</si>
  <si>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</si>
  <si>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</si>
  <si>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</si>
  <si>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</si>
  <si>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</si>
  <si>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</si>
  <si>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</si>
  <si>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</si>
  <si>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</si>
  <si>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t>ул. Коммунистическая, д. 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</si>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</sst>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0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4" sqref="E44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2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467</v>
      </c>
    </row>
    <row r="3" spans="1:9" x14ac:dyDescent="0.2">
      <c r="A3" t="s">
        <v>327</v>
      </c>
    </row>
    <row r="4" spans="1:9" x14ac:dyDescent="0.2">
      <c r="B4" t="s">
        <v>512</v>
      </c>
    </row>
    <row r="6" spans="1:9" ht="21.75" customHeight="1" x14ac:dyDescent="0.2">
      <c r="A6" t="s">
        <v>326</v>
      </c>
    </row>
    <row r="7" spans="1:9" ht="27" customHeight="1" x14ac:dyDescent="0.2">
      <c r="B7" s="18" t="s">
        <v>467</v>
      </c>
      <c r="E7" s="79" t="s">
        <v>314</v>
      </c>
      <c r="F7" s="80"/>
      <c r="G7" s="80"/>
      <c r="H7" s="80"/>
      <c r="I7" s="34"/>
    </row>
    <row r="8" spans="1:9" ht="12.75" customHeight="1" x14ac:dyDescent="0.2">
      <c r="A8" t="s">
        <v>327</v>
      </c>
    </row>
    <row r="9" spans="1:9" x14ac:dyDescent="0.2">
      <c r="B9" t="s">
        <v>512</v>
      </c>
      <c r="E9" s="18" t="s">
        <v>50</v>
      </c>
    </row>
    <row r="10" spans="1:9" x14ac:dyDescent="0.2">
      <c r="E10" s="18"/>
    </row>
    <row r="11" spans="1:9" ht="31.5" x14ac:dyDescent="0.2">
      <c r="A11" s="26" t="s">
        <v>328</v>
      </c>
      <c r="B11" s="26" t="s">
        <v>329</v>
      </c>
      <c r="C11" s="26" t="s">
        <v>330</v>
      </c>
      <c r="D11" s="26" t="s">
        <v>331</v>
      </c>
    </row>
    <row r="12" spans="1:9" ht="17.25" customHeight="1" x14ac:dyDescent="0.2">
      <c r="A12" s="19" t="s">
        <v>369</v>
      </c>
      <c r="B12" s="53" t="s">
        <v>332</v>
      </c>
      <c r="C12" s="21" t="s">
        <v>333</v>
      </c>
      <c r="D12" s="21"/>
      <c r="E12" s="79" t="s">
        <v>416</v>
      </c>
      <c r="F12" s="80"/>
      <c r="G12" s="80"/>
      <c r="H12" s="80"/>
      <c r="I12" s="80"/>
    </row>
    <row r="13" spans="1:9" ht="17.25" customHeight="1" x14ac:dyDescent="0.2">
      <c r="A13" s="75" t="s">
        <v>334</v>
      </c>
      <c r="B13" s="75"/>
      <c r="C13" s="75"/>
      <c r="D13" s="75"/>
      <c r="E13" s="79"/>
      <c r="F13" s="80"/>
      <c r="G13" s="80"/>
      <c r="H13" s="80"/>
      <c r="I13" s="80"/>
    </row>
    <row r="14" spans="1:9" ht="51" x14ac:dyDescent="0.2">
      <c r="A14" s="19" t="s">
        <v>16</v>
      </c>
      <c r="B14" s="23" t="s">
        <v>335</v>
      </c>
      <c r="C14" s="21" t="s">
        <v>333</v>
      </c>
      <c r="D14" s="24" t="s">
        <v>516</v>
      </c>
      <c r="E14" s="79"/>
      <c r="F14" s="80"/>
      <c r="G14" s="80"/>
      <c r="H14" s="80"/>
      <c r="I14" s="80"/>
    </row>
    <row r="15" spans="1:9" x14ac:dyDescent="0.2">
      <c r="A15" s="19"/>
      <c r="B15" s="38" t="s">
        <v>415</v>
      </c>
      <c r="C15" s="21"/>
      <c r="D15" s="25"/>
    </row>
    <row r="16" spans="1:9" ht="38.25" x14ac:dyDescent="0.2">
      <c r="A16" s="19" t="s">
        <v>366</v>
      </c>
      <c r="B16" s="23" t="s">
        <v>336</v>
      </c>
      <c r="C16" s="21" t="s">
        <v>333</v>
      </c>
      <c r="D16" s="33" t="s">
        <v>517</v>
      </c>
    </row>
    <row r="17" spans="1:14" x14ac:dyDescent="0.2">
      <c r="A17" s="19" t="s">
        <v>17</v>
      </c>
      <c r="B17" s="23" t="s">
        <v>337</v>
      </c>
      <c r="C17" s="21" t="s">
        <v>333</v>
      </c>
      <c r="D17" s="25" t="s">
        <v>518</v>
      </c>
    </row>
    <row r="18" spans="1:14" x14ac:dyDescent="0.2">
      <c r="A18" s="19"/>
      <c r="B18" s="38" t="s">
        <v>417</v>
      </c>
      <c r="C18" s="21"/>
      <c r="D18" s="25" t="s">
        <v>519</v>
      </c>
    </row>
    <row r="19" spans="1:14" ht="27" customHeight="1" x14ac:dyDescent="0.2">
      <c r="A19" s="19"/>
      <c r="B19" s="38" t="s">
        <v>418</v>
      </c>
      <c r="C19" s="21"/>
      <c r="D19" s="25" t="s">
        <v>520</v>
      </c>
      <c r="E19" s="81" t="s">
        <v>315</v>
      </c>
      <c r="F19" s="82"/>
      <c r="G19" s="82"/>
      <c r="H19" s="82"/>
      <c r="I19" s="82"/>
    </row>
    <row r="20" spans="1:14" ht="51" x14ac:dyDescent="0.2">
      <c r="A20" s="19" t="s">
        <v>18</v>
      </c>
      <c r="B20" s="23" t="s">
        <v>338</v>
      </c>
      <c r="C20" s="21" t="s">
        <v>333</v>
      </c>
      <c r="D20" s="41" t="s">
        <v>521</v>
      </c>
    </row>
    <row r="21" spans="1:14" ht="25.5" x14ac:dyDescent="0.2">
      <c r="A21" s="19" t="s">
        <v>19</v>
      </c>
      <c r="B21" s="20" t="s">
        <v>339</v>
      </c>
      <c r="C21" s="21" t="s">
        <v>333</v>
      </c>
      <c r="D21" s="42">
        <v>5050025306</v>
      </c>
    </row>
    <row r="22" spans="1:14" ht="38.25" x14ac:dyDescent="0.2">
      <c r="A22" s="19" t="s">
        <v>20</v>
      </c>
      <c r="B22" s="20" t="s">
        <v>325</v>
      </c>
      <c r="C22" s="21" t="s">
        <v>333</v>
      </c>
      <c r="D22" s="43" t="s">
        <v>522</v>
      </c>
    </row>
    <row r="23" spans="1:14" ht="38.25" x14ac:dyDescent="0.2">
      <c r="A23" s="19" t="s">
        <v>21</v>
      </c>
      <c r="B23" s="20" t="s">
        <v>340</v>
      </c>
      <c r="C23" s="21" t="s">
        <v>333</v>
      </c>
      <c r="D23" s="43" t="s">
        <v>522</v>
      </c>
    </row>
    <row r="24" spans="1:14" ht="24.75" customHeight="1" x14ac:dyDescent="0.2">
      <c r="A24" s="19" t="s">
        <v>22</v>
      </c>
      <c r="B24" s="20" t="s">
        <v>341</v>
      </c>
      <c r="C24" s="21" t="s">
        <v>333</v>
      </c>
      <c r="D24" s="44" t="s">
        <v>523</v>
      </c>
      <c r="E24" s="79" t="s">
        <v>316</v>
      </c>
      <c r="F24" s="80"/>
      <c r="G24" s="80"/>
      <c r="H24" s="80"/>
      <c r="I24" s="80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9" t="s">
        <v>23</v>
      </c>
      <c r="B25" s="23" t="s">
        <v>342</v>
      </c>
      <c r="C25" s="21" t="s">
        <v>333</v>
      </c>
      <c r="D25" s="45" t="s">
        <v>524</v>
      </c>
      <c r="K25" s="22" t="s">
        <v>419</v>
      </c>
      <c r="L25" s="28" t="s">
        <v>11</v>
      </c>
      <c r="M25" s="22" t="s">
        <v>10</v>
      </c>
      <c r="N25" s="22" t="s">
        <v>14</v>
      </c>
    </row>
    <row r="26" spans="1:14" ht="25.5" x14ac:dyDescent="0.2">
      <c r="A26" s="19" t="s">
        <v>24</v>
      </c>
      <c r="B26" s="23" t="s">
        <v>343</v>
      </c>
      <c r="C26" s="21" t="s">
        <v>333</v>
      </c>
      <c r="D26" s="24"/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370</v>
      </c>
      <c r="B27" s="23" t="s">
        <v>344</v>
      </c>
      <c r="C27" s="21" t="s">
        <v>333</v>
      </c>
      <c r="D27" s="25" t="s">
        <v>525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/>
      <c r="B28" s="38" t="s">
        <v>109</v>
      </c>
      <c r="C28" s="21" t="s">
        <v>333</v>
      </c>
      <c r="D28" s="21"/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89.25" x14ac:dyDescent="0.2">
      <c r="A29" s="19" t="s">
        <v>371</v>
      </c>
      <c r="B29" s="23" t="s">
        <v>345</v>
      </c>
      <c r="C29" s="21" t="s">
        <v>333</v>
      </c>
      <c r="D29" s="32" t="s">
        <v>526</v>
      </c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372</v>
      </c>
      <c r="B30" s="23" t="s">
        <v>346</v>
      </c>
      <c r="C30" s="21" t="s">
        <v>333</v>
      </c>
      <c r="D30" s="32"/>
      <c r="K30" s="22" t="s">
        <v>4</v>
      </c>
      <c r="L30" s="76" t="s">
        <v>12</v>
      </c>
      <c r="M30" s="77"/>
      <c r="N30" s="78"/>
    </row>
    <row r="31" spans="1:14" ht="12.75" customHeight="1" x14ac:dyDescent="0.2">
      <c r="A31" s="19" t="s">
        <v>373</v>
      </c>
      <c r="B31" s="39" t="s">
        <v>347</v>
      </c>
      <c r="C31" s="21" t="s">
        <v>333</v>
      </c>
      <c r="D31" s="43" t="s">
        <v>527</v>
      </c>
      <c r="E31" s="79" t="s">
        <v>218</v>
      </c>
      <c r="F31" s="80"/>
      <c r="G31" s="80"/>
      <c r="H31" s="80"/>
      <c r="I31" s="80"/>
      <c r="K31" s="22" t="s">
        <v>5</v>
      </c>
      <c r="L31" s="76" t="s">
        <v>12</v>
      </c>
      <c r="M31" s="77"/>
      <c r="N31" s="78"/>
    </row>
    <row r="32" spans="1:14" x14ac:dyDescent="0.2">
      <c r="A32" s="19" t="s">
        <v>374</v>
      </c>
      <c r="B32" s="39" t="s">
        <v>348</v>
      </c>
      <c r="C32" s="21" t="s">
        <v>333</v>
      </c>
      <c r="D32" s="25" t="s">
        <v>528</v>
      </c>
    </row>
    <row r="33" spans="1:5" ht="29.25" customHeight="1" x14ac:dyDescent="0.2">
      <c r="A33" s="19" t="s">
        <v>375</v>
      </c>
      <c r="B33" s="39" t="s">
        <v>349</v>
      </c>
      <c r="C33" s="21" t="s">
        <v>333</v>
      </c>
      <c r="D33" s="31" t="s">
        <v>468</v>
      </c>
    </row>
    <row r="34" spans="1:5" ht="25.5" x14ac:dyDescent="0.2">
      <c r="A34" s="19" t="s">
        <v>376</v>
      </c>
      <c r="B34" s="23" t="s">
        <v>350</v>
      </c>
      <c r="C34" s="25" t="s">
        <v>351</v>
      </c>
      <c r="D34" s="32"/>
    </row>
    <row r="35" spans="1:5" ht="25.5" x14ac:dyDescent="0.2">
      <c r="A35" s="19" t="s">
        <v>377</v>
      </c>
      <c r="B35" s="23" t="s">
        <v>352</v>
      </c>
      <c r="C35" s="25" t="s">
        <v>351</v>
      </c>
      <c r="D35" s="32"/>
    </row>
    <row r="36" spans="1:5" x14ac:dyDescent="0.2">
      <c r="A36" s="19" t="s">
        <v>378</v>
      </c>
      <c r="B36" s="23" t="s">
        <v>353</v>
      </c>
      <c r="C36" s="21" t="s">
        <v>354</v>
      </c>
      <c r="D36" s="31"/>
    </row>
    <row r="37" spans="1:5" x14ac:dyDescent="0.2">
      <c r="A37" s="19" t="s">
        <v>379</v>
      </c>
      <c r="B37" s="23" t="s">
        <v>355</v>
      </c>
      <c r="C37" s="21" t="s">
        <v>356</v>
      </c>
      <c r="D37" s="31"/>
    </row>
    <row r="38" spans="1:5" ht="30" customHeight="1" x14ac:dyDescent="0.2">
      <c r="A38" s="19" t="s">
        <v>380</v>
      </c>
      <c r="B38" s="23" t="s">
        <v>46</v>
      </c>
      <c r="C38" s="21" t="s">
        <v>357</v>
      </c>
      <c r="D38" s="31"/>
      <c r="E38" t="s">
        <v>318</v>
      </c>
    </row>
    <row r="39" spans="1:5" x14ac:dyDescent="0.2">
      <c r="A39" s="19"/>
      <c r="B39" s="38" t="s">
        <v>47</v>
      </c>
      <c r="C39" s="21" t="s">
        <v>357</v>
      </c>
      <c r="D39" s="31"/>
    </row>
    <row r="40" spans="1:5" x14ac:dyDescent="0.2">
      <c r="A40" s="19"/>
      <c r="B40" s="38" t="s">
        <v>48</v>
      </c>
      <c r="C40" s="21" t="s">
        <v>357</v>
      </c>
      <c r="D40" s="31"/>
    </row>
    <row r="41" spans="1:5" x14ac:dyDescent="0.2">
      <c r="A41" s="19"/>
      <c r="B41" s="38" t="s">
        <v>49</v>
      </c>
      <c r="C41" s="21" t="s">
        <v>357</v>
      </c>
      <c r="D41" s="31"/>
    </row>
    <row r="42" spans="1:5" ht="25.5" x14ac:dyDescent="0.2">
      <c r="A42" s="30" t="s">
        <v>381</v>
      </c>
      <c r="B42" s="23" t="s">
        <v>358</v>
      </c>
      <c r="C42" s="35" t="s">
        <v>333</v>
      </c>
      <c r="D42" s="35"/>
    </row>
    <row r="43" spans="1:5" ht="12.75" customHeight="1" x14ac:dyDescent="0.2">
      <c r="A43" s="75" t="s">
        <v>219</v>
      </c>
      <c r="B43" s="75"/>
      <c r="C43" s="75"/>
      <c r="D43" s="75"/>
    </row>
    <row r="44" spans="1:5" ht="15.75" x14ac:dyDescent="0.2">
      <c r="A44" s="19" t="s">
        <v>382</v>
      </c>
      <c r="B44" s="20" t="s">
        <v>359</v>
      </c>
      <c r="C44" s="29" t="s">
        <v>333</v>
      </c>
      <c r="D44" s="31" t="s">
        <v>529</v>
      </c>
    </row>
    <row r="45" spans="1:5" ht="15.75" x14ac:dyDescent="0.2">
      <c r="A45" s="19" t="s">
        <v>383</v>
      </c>
      <c r="B45" s="20" t="s">
        <v>360</v>
      </c>
      <c r="C45" s="29" t="s">
        <v>333</v>
      </c>
      <c r="D45" s="31" t="s">
        <v>530</v>
      </c>
    </row>
    <row r="46" spans="1:5" ht="63.75" x14ac:dyDescent="0.2">
      <c r="A46" s="19" t="s">
        <v>384</v>
      </c>
      <c r="B46" s="20" t="s">
        <v>361</v>
      </c>
      <c r="C46" s="29" t="s">
        <v>333</v>
      </c>
      <c r="D46" s="31" t="s">
        <v>469</v>
      </c>
    </row>
    <row r="47" spans="1:5" ht="15.75" x14ac:dyDescent="0.2">
      <c r="A47" s="19" t="s">
        <v>385</v>
      </c>
      <c r="B47" s="20" t="s">
        <v>362</v>
      </c>
      <c r="C47" s="29" t="s">
        <v>333</v>
      </c>
      <c r="D47" s="35"/>
    </row>
    <row r="48" spans="1:5" ht="15.75" x14ac:dyDescent="0.2">
      <c r="A48" s="19" t="s">
        <v>386</v>
      </c>
      <c r="B48" s="20" t="s">
        <v>363</v>
      </c>
      <c r="C48" s="29" t="s">
        <v>333</v>
      </c>
      <c r="D48" s="35"/>
    </row>
  </sheetData>
  <mergeCells count="9">
    <mergeCell ref="A43:D43"/>
    <mergeCell ref="L30:N30"/>
    <mergeCell ref="L31:N31"/>
    <mergeCell ref="E7:H7"/>
    <mergeCell ref="E12:I14"/>
    <mergeCell ref="E19:I19"/>
    <mergeCell ref="E24:I24"/>
    <mergeCell ref="E31:I31"/>
    <mergeCell ref="A13:D13"/>
  </mergeCells>
  <phoneticPr fontId="0" type="noConversion"/>
  <hyperlinks>
    <hyperlink ref="D24" r:id="rId1"/>
    <hyperlink ref="D25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89" activePane="bottomRight" state="frozen"/>
      <selection activeCell="E44" sqref="E44"/>
      <selection pane="topRight" activeCell="E44" sqref="E44"/>
      <selection pane="bottomLeft" activeCell="E44" sqref="E44"/>
      <selection pane="bottomRight" activeCell="F11" sqref="F11"/>
    </sheetView>
  </sheetViews>
  <sheetFormatPr defaultRowHeight="12.75" x14ac:dyDescent="0.2"/>
  <cols>
    <col min="1" max="1" width="8.5703125" customWidth="1"/>
    <col min="2" max="2" width="46.28515625" customWidth="1"/>
    <col min="3" max="3" width="12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513</v>
      </c>
    </row>
    <row r="3" spans="1:5" x14ac:dyDescent="0.2">
      <c r="B3" s="40" t="s">
        <v>464</v>
      </c>
    </row>
    <row r="4" spans="1:5" ht="15.75" x14ac:dyDescent="0.25">
      <c r="A4" s="54" t="s">
        <v>328</v>
      </c>
      <c r="B4" s="55" t="s">
        <v>329</v>
      </c>
      <c r="C4" s="55" t="s">
        <v>330</v>
      </c>
      <c r="D4" s="56" t="s">
        <v>331</v>
      </c>
    </row>
    <row r="5" spans="1:5" x14ac:dyDescent="0.2">
      <c r="A5" s="57" t="s">
        <v>365</v>
      </c>
      <c r="B5" s="58" t="s">
        <v>332</v>
      </c>
      <c r="C5" s="59" t="s">
        <v>333</v>
      </c>
      <c r="D5" s="60"/>
    </row>
    <row r="6" spans="1:5" x14ac:dyDescent="0.2">
      <c r="A6" s="57" t="s">
        <v>16</v>
      </c>
      <c r="B6" s="58" t="s">
        <v>29</v>
      </c>
      <c r="C6" s="59" t="s">
        <v>333</v>
      </c>
      <c r="D6" s="60" t="s">
        <v>514</v>
      </c>
      <c r="E6" s="10"/>
    </row>
    <row r="7" spans="1:5" x14ac:dyDescent="0.2">
      <c r="A7" s="61" t="s">
        <v>366</v>
      </c>
      <c r="B7" s="58" t="s">
        <v>30</v>
      </c>
      <c r="C7" s="60" t="s">
        <v>333</v>
      </c>
      <c r="D7" s="60" t="s">
        <v>515</v>
      </c>
      <c r="E7" s="10"/>
    </row>
    <row r="8" spans="1:5" ht="30" customHeight="1" x14ac:dyDescent="0.2">
      <c r="A8" s="83" t="s">
        <v>170</v>
      </c>
      <c r="B8" s="83"/>
      <c r="C8" s="83"/>
      <c r="D8" s="83"/>
    </row>
    <row r="9" spans="1:5" ht="25.5" x14ac:dyDescent="0.2">
      <c r="A9" s="84" t="s">
        <v>17</v>
      </c>
      <c r="B9" s="85" t="s">
        <v>31</v>
      </c>
      <c r="C9" s="86" t="s">
        <v>364</v>
      </c>
      <c r="D9" s="87">
        <f>D11</f>
        <v>0</v>
      </c>
    </row>
    <row r="10" spans="1:5" x14ac:dyDescent="0.2">
      <c r="A10" s="84" t="s">
        <v>18</v>
      </c>
      <c r="B10" s="88" t="s">
        <v>465</v>
      </c>
      <c r="C10" s="86" t="s">
        <v>364</v>
      </c>
      <c r="D10" s="89"/>
      <c r="E10" s="10"/>
    </row>
    <row r="11" spans="1:5" x14ac:dyDescent="0.2">
      <c r="A11" s="84" t="s">
        <v>19</v>
      </c>
      <c r="B11" s="88" t="s">
        <v>466</v>
      </c>
      <c r="C11" s="86" t="s">
        <v>364</v>
      </c>
      <c r="D11" s="90">
        <v>0</v>
      </c>
      <c r="E11" s="10"/>
    </row>
    <row r="12" spans="1:5" ht="25.5" x14ac:dyDescent="0.2">
      <c r="A12" s="30" t="s">
        <v>20</v>
      </c>
      <c r="B12" s="85" t="s">
        <v>171</v>
      </c>
      <c r="C12" s="31" t="s">
        <v>364</v>
      </c>
      <c r="D12" s="87">
        <f>SUM(D13:D15)</f>
        <v>8038.34</v>
      </c>
    </row>
    <row r="13" spans="1:5" x14ac:dyDescent="0.2">
      <c r="A13" s="30" t="s">
        <v>21</v>
      </c>
      <c r="B13" s="88" t="s">
        <v>460</v>
      </c>
      <c r="C13" s="31" t="s">
        <v>364</v>
      </c>
      <c r="D13" s="90">
        <v>2296.4899999999998</v>
      </c>
    </row>
    <row r="14" spans="1:5" x14ac:dyDescent="0.2">
      <c r="A14" s="30" t="s">
        <v>22</v>
      </c>
      <c r="B14" s="88" t="s">
        <v>461</v>
      </c>
      <c r="C14" s="31" t="s">
        <v>364</v>
      </c>
      <c r="D14" s="90">
        <v>2339.77</v>
      </c>
    </row>
    <row r="15" spans="1:5" x14ac:dyDescent="0.2">
      <c r="A15" s="30" t="s">
        <v>23</v>
      </c>
      <c r="B15" s="88" t="s">
        <v>462</v>
      </c>
      <c r="C15" s="31" t="s">
        <v>364</v>
      </c>
      <c r="D15" s="90">
        <v>3402.08</v>
      </c>
    </row>
    <row r="16" spans="1:5" x14ac:dyDescent="0.2">
      <c r="A16" s="30" t="s">
        <v>24</v>
      </c>
      <c r="B16" s="85" t="s">
        <v>34</v>
      </c>
      <c r="C16" s="31" t="s">
        <v>364</v>
      </c>
      <c r="D16" s="87">
        <f>D17</f>
        <v>7758.32</v>
      </c>
    </row>
    <row r="17" spans="1:10" x14ac:dyDescent="0.2">
      <c r="A17" s="30" t="s">
        <v>370</v>
      </c>
      <c r="B17" s="88" t="s">
        <v>463</v>
      </c>
      <c r="C17" s="31" t="s">
        <v>364</v>
      </c>
      <c r="D17" s="90">
        <v>7758.32</v>
      </c>
    </row>
    <row r="18" spans="1:10" x14ac:dyDescent="0.2">
      <c r="A18" s="30" t="s">
        <v>371</v>
      </c>
      <c r="B18" s="91" t="s">
        <v>172</v>
      </c>
      <c r="C18" s="31" t="s">
        <v>364</v>
      </c>
      <c r="D18" s="89"/>
    </row>
    <row r="19" spans="1:10" x14ac:dyDescent="0.2">
      <c r="A19" s="30" t="s">
        <v>372</v>
      </c>
      <c r="B19" s="91" t="s">
        <v>35</v>
      </c>
      <c r="C19" s="31" t="s">
        <v>364</v>
      </c>
      <c r="D19" s="89"/>
    </row>
    <row r="20" spans="1:10" ht="25.5" x14ac:dyDescent="0.2">
      <c r="A20" s="30" t="s">
        <v>373</v>
      </c>
      <c r="B20" s="91" t="s">
        <v>36</v>
      </c>
      <c r="C20" s="31" t="s">
        <v>364</v>
      </c>
      <c r="D20" s="89"/>
    </row>
    <row r="21" spans="1:10" x14ac:dyDescent="0.2">
      <c r="A21" s="30" t="s">
        <v>374</v>
      </c>
      <c r="B21" s="91" t="s">
        <v>37</v>
      </c>
      <c r="C21" s="31" t="s">
        <v>364</v>
      </c>
      <c r="D21" s="89"/>
    </row>
    <row r="22" spans="1:10" x14ac:dyDescent="0.2">
      <c r="A22" s="30" t="s">
        <v>375</v>
      </c>
      <c r="B22" s="85" t="s">
        <v>38</v>
      </c>
      <c r="C22" s="31" t="s">
        <v>364</v>
      </c>
      <c r="D22" s="89"/>
      <c r="E22" s="10"/>
    </row>
    <row r="23" spans="1:10" ht="25.5" x14ac:dyDescent="0.2">
      <c r="A23" s="30" t="s">
        <v>376</v>
      </c>
      <c r="B23" s="85" t="s">
        <v>39</v>
      </c>
      <c r="C23" s="31" t="s">
        <v>364</v>
      </c>
      <c r="D23" s="87">
        <f>D25</f>
        <v>280.02000000000044</v>
      </c>
      <c r="F23" s="47"/>
      <c r="G23" s="47"/>
      <c r="H23" s="48"/>
      <c r="I23" s="47"/>
      <c r="J23" s="47"/>
    </row>
    <row r="24" spans="1:10" x14ac:dyDescent="0.2">
      <c r="A24" s="30" t="s">
        <v>377</v>
      </c>
      <c r="B24" s="91" t="s">
        <v>32</v>
      </c>
      <c r="C24" s="31" t="s">
        <v>364</v>
      </c>
      <c r="D24" s="89"/>
      <c r="F24" s="49"/>
      <c r="G24" s="50"/>
      <c r="H24" s="48"/>
      <c r="I24" s="51"/>
      <c r="J24" s="50"/>
    </row>
    <row r="25" spans="1:10" x14ac:dyDescent="0.2">
      <c r="A25" s="30" t="s">
        <v>378</v>
      </c>
      <c r="B25" s="91" t="s">
        <v>33</v>
      </c>
      <c r="C25" s="31" t="s">
        <v>364</v>
      </c>
      <c r="D25" s="90">
        <f>D9+D12-D16</f>
        <v>280.02000000000044</v>
      </c>
      <c r="F25" s="49"/>
      <c r="G25" s="50"/>
      <c r="H25" s="48"/>
      <c r="I25" s="49"/>
      <c r="J25" s="50"/>
    </row>
    <row r="26" spans="1:10" ht="26.25" customHeight="1" x14ac:dyDescent="0.2">
      <c r="A26" s="92" t="s">
        <v>173</v>
      </c>
      <c r="B26" s="92"/>
      <c r="C26" s="92"/>
      <c r="D26" s="92"/>
      <c r="F26" s="49"/>
      <c r="G26" s="50"/>
      <c r="H26" s="48"/>
      <c r="I26" s="49"/>
      <c r="J26" s="50"/>
    </row>
    <row r="27" spans="1:10" x14ac:dyDescent="0.2">
      <c r="A27" s="30" t="s">
        <v>379</v>
      </c>
      <c r="B27" s="93" t="s">
        <v>174</v>
      </c>
      <c r="C27" s="31" t="s">
        <v>333</v>
      </c>
      <c r="D27" s="86"/>
      <c r="F27" s="49"/>
      <c r="G27" s="50"/>
      <c r="H27" s="48"/>
      <c r="I27" s="49"/>
      <c r="J27" s="50"/>
    </row>
    <row r="28" spans="1:10" ht="38.25" x14ac:dyDescent="0.2">
      <c r="A28" s="94" t="s">
        <v>470</v>
      </c>
      <c r="B28" s="95" t="s">
        <v>471</v>
      </c>
      <c r="C28" s="96" t="s">
        <v>364</v>
      </c>
      <c r="D28" s="97">
        <f>(38.91*12)+2863.1</f>
        <v>3330.02</v>
      </c>
      <c r="F28" s="49"/>
      <c r="G28" s="50"/>
      <c r="H28" s="48"/>
      <c r="I28" s="49"/>
      <c r="J28" s="50"/>
    </row>
    <row r="29" spans="1:10" ht="38.25" x14ac:dyDescent="0.2">
      <c r="A29" s="98" t="s">
        <v>472</v>
      </c>
      <c r="B29" s="99" t="s">
        <v>473</v>
      </c>
      <c r="C29" s="100" t="s">
        <v>364</v>
      </c>
      <c r="D29" s="101">
        <f>H29</f>
        <v>0</v>
      </c>
      <c r="F29" s="49"/>
      <c r="G29" s="50"/>
      <c r="H29" s="48"/>
      <c r="I29" s="49"/>
      <c r="J29" s="50"/>
    </row>
    <row r="30" spans="1:10" ht="51" x14ac:dyDescent="0.2">
      <c r="A30" s="98" t="s">
        <v>474</v>
      </c>
      <c r="B30" s="99" t="s">
        <v>475</v>
      </c>
      <c r="C30" s="100" t="s">
        <v>364</v>
      </c>
      <c r="D30" s="101">
        <v>0</v>
      </c>
      <c r="F30" s="49"/>
      <c r="G30" s="50"/>
      <c r="H30" s="48"/>
      <c r="I30" s="49"/>
      <c r="J30" s="50"/>
    </row>
    <row r="31" spans="1:10" ht="25.5" x14ac:dyDescent="0.2">
      <c r="A31" s="98" t="s">
        <v>476</v>
      </c>
      <c r="B31" s="99" t="s">
        <v>477</v>
      </c>
      <c r="C31" s="100" t="s">
        <v>364</v>
      </c>
      <c r="D31" s="101">
        <v>0</v>
      </c>
      <c r="F31" s="49"/>
      <c r="G31" s="50"/>
      <c r="H31" s="48"/>
      <c r="I31" s="49"/>
      <c r="J31" s="50"/>
    </row>
    <row r="32" spans="1:10" x14ac:dyDescent="0.2">
      <c r="A32" s="98" t="s">
        <v>478</v>
      </c>
      <c r="B32" s="99" t="s">
        <v>479</v>
      </c>
      <c r="C32" s="102" t="s">
        <v>364</v>
      </c>
      <c r="D32" s="101">
        <v>0</v>
      </c>
      <c r="F32" s="49"/>
      <c r="G32" s="50"/>
      <c r="H32" s="48"/>
      <c r="I32" s="49"/>
      <c r="J32" s="50"/>
    </row>
    <row r="33" spans="1:10" x14ac:dyDescent="0.2">
      <c r="A33" s="98" t="s">
        <v>480</v>
      </c>
      <c r="B33" s="99" t="s">
        <v>481</v>
      </c>
      <c r="C33" s="102" t="s">
        <v>364</v>
      </c>
      <c r="D33" s="101">
        <v>0</v>
      </c>
      <c r="F33" s="49"/>
      <c r="G33" s="50"/>
      <c r="H33" s="48"/>
      <c r="I33" s="49"/>
      <c r="J33" s="50"/>
    </row>
    <row r="34" spans="1:10" x14ac:dyDescent="0.2">
      <c r="A34" s="98" t="s">
        <v>482</v>
      </c>
      <c r="B34" s="99" t="s">
        <v>483</v>
      </c>
      <c r="C34" s="102" t="s">
        <v>364</v>
      </c>
      <c r="D34" s="101">
        <v>0</v>
      </c>
      <c r="F34" s="49"/>
      <c r="G34" s="50"/>
      <c r="H34" s="48"/>
      <c r="I34" s="49"/>
      <c r="J34" s="50"/>
    </row>
    <row r="35" spans="1:10" x14ac:dyDescent="0.2">
      <c r="A35" s="98" t="s">
        <v>484</v>
      </c>
      <c r="B35" s="99" t="s">
        <v>485</v>
      </c>
      <c r="C35" s="102" t="s">
        <v>364</v>
      </c>
      <c r="D35" s="101">
        <v>0</v>
      </c>
      <c r="F35" s="49"/>
      <c r="G35" s="50"/>
      <c r="H35" s="48"/>
      <c r="I35" s="49"/>
      <c r="J35" s="50"/>
    </row>
    <row r="36" spans="1:10" ht="25.5" x14ac:dyDescent="0.2">
      <c r="A36" s="98" t="s">
        <v>486</v>
      </c>
      <c r="B36" s="99" t="s">
        <v>487</v>
      </c>
      <c r="C36" s="102" t="s">
        <v>364</v>
      </c>
      <c r="D36" s="101">
        <v>0</v>
      </c>
      <c r="F36" s="49"/>
      <c r="G36" s="50"/>
      <c r="H36" s="48"/>
      <c r="I36" s="49"/>
      <c r="J36" s="50"/>
    </row>
    <row r="37" spans="1:10" x14ac:dyDescent="0.2">
      <c r="A37" s="98" t="s">
        <v>488</v>
      </c>
      <c r="B37" s="99" t="s">
        <v>489</v>
      </c>
      <c r="C37" s="102" t="s">
        <v>364</v>
      </c>
      <c r="D37" s="101">
        <v>0</v>
      </c>
      <c r="F37" s="49"/>
      <c r="G37" s="50"/>
      <c r="H37" s="48"/>
      <c r="I37" s="49"/>
      <c r="J37" s="50"/>
    </row>
    <row r="38" spans="1:10" ht="25.5" x14ac:dyDescent="0.2">
      <c r="A38" s="98" t="s">
        <v>490</v>
      </c>
      <c r="B38" s="99" t="s">
        <v>511</v>
      </c>
      <c r="C38" s="102" t="s">
        <v>364</v>
      </c>
      <c r="D38" s="103">
        <f>(270.16*5)+651.26</f>
        <v>2002.0600000000002</v>
      </c>
      <c r="F38" s="49"/>
      <c r="G38" s="50"/>
      <c r="H38" s="48"/>
      <c r="I38" s="49"/>
      <c r="J38" s="50"/>
    </row>
    <row r="39" spans="1:10" x14ac:dyDescent="0.2">
      <c r="A39" s="98" t="s">
        <v>509</v>
      </c>
      <c r="B39" s="99" t="s">
        <v>510</v>
      </c>
      <c r="C39" s="102" t="s">
        <v>364</v>
      </c>
      <c r="D39" s="103">
        <v>0</v>
      </c>
      <c r="F39" s="49"/>
      <c r="G39" s="50"/>
      <c r="H39" s="48"/>
      <c r="I39" s="49"/>
      <c r="J39" s="50"/>
    </row>
    <row r="40" spans="1:10" ht="25.5" x14ac:dyDescent="0.2">
      <c r="A40" s="98" t="s">
        <v>491</v>
      </c>
      <c r="B40" s="99" t="s">
        <v>492</v>
      </c>
      <c r="C40" s="102" t="s">
        <v>364</v>
      </c>
      <c r="D40" s="103">
        <v>0</v>
      </c>
      <c r="F40" s="49"/>
      <c r="G40" s="50"/>
      <c r="H40" s="48"/>
      <c r="I40" s="49"/>
      <c r="J40" s="50"/>
    </row>
    <row r="41" spans="1:10" ht="25.5" x14ac:dyDescent="0.2">
      <c r="A41" s="98" t="s">
        <v>493</v>
      </c>
      <c r="B41" s="99" t="s">
        <v>494</v>
      </c>
      <c r="C41" s="102" t="s">
        <v>364</v>
      </c>
      <c r="D41" s="103">
        <v>0</v>
      </c>
      <c r="F41" s="49"/>
      <c r="G41" s="50"/>
      <c r="H41" s="48"/>
      <c r="I41" s="49"/>
      <c r="J41" s="50"/>
    </row>
    <row r="42" spans="1:10" ht="25.5" x14ac:dyDescent="0.2">
      <c r="A42" s="98" t="s">
        <v>495</v>
      </c>
      <c r="B42" s="99" t="s">
        <v>496</v>
      </c>
      <c r="C42" s="102" t="s">
        <v>364</v>
      </c>
      <c r="D42" s="103">
        <v>358.4</v>
      </c>
      <c r="F42" s="49"/>
      <c r="G42" s="50"/>
      <c r="H42" s="48"/>
      <c r="I42" s="49"/>
      <c r="J42" s="50"/>
    </row>
    <row r="43" spans="1:10" ht="25.5" x14ac:dyDescent="0.2">
      <c r="A43" s="98" t="s">
        <v>497</v>
      </c>
      <c r="B43" s="99" t="s">
        <v>498</v>
      </c>
      <c r="C43" s="102" t="s">
        <v>364</v>
      </c>
      <c r="D43" s="103">
        <v>132.1</v>
      </c>
      <c r="F43" s="49"/>
      <c r="G43" s="50"/>
      <c r="H43" s="48"/>
      <c r="I43" s="49"/>
      <c r="J43" s="50"/>
    </row>
    <row r="44" spans="1:10" ht="25.5" x14ac:dyDescent="0.2">
      <c r="A44" s="98" t="s">
        <v>499</v>
      </c>
      <c r="B44" s="99" t="s">
        <v>500</v>
      </c>
      <c r="C44" s="102" t="s">
        <v>364</v>
      </c>
      <c r="D44" s="103">
        <v>0</v>
      </c>
      <c r="F44" s="49"/>
      <c r="G44" s="50"/>
      <c r="H44" s="48"/>
      <c r="I44" s="49"/>
      <c r="J44" s="50"/>
    </row>
    <row r="45" spans="1:10" x14ac:dyDescent="0.2">
      <c r="A45" s="98" t="s">
        <v>501</v>
      </c>
      <c r="B45" s="99" t="s">
        <v>502</v>
      </c>
      <c r="C45" s="102" t="s">
        <v>364</v>
      </c>
      <c r="D45" s="103">
        <v>0</v>
      </c>
      <c r="F45" s="49"/>
      <c r="G45" s="50"/>
      <c r="H45" s="48"/>
      <c r="I45" s="49"/>
      <c r="J45" s="50"/>
    </row>
    <row r="46" spans="1:10" ht="38.25" x14ac:dyDescent="0.2">
      <c r="A46" s="98" t="s">
        <v>503</v>
      </c>
      <c r="B46" s="99" t="s">
        <v>504</v>
      </c>
      <c r="C46" s="102" t="s">
        <v>364</v>
      </c>
      <c r="D46" s="103">
        <v>0</v>
      </c>
      <c r="F46" s="49"/>
      <c r="G46" s="50"/>
      <c r="H46" s="48"/>
      <c r="I46" s="49"/>
      <c r="J46" s="50"/>
    </row>
    <row r="47" spans="1:10" ht="51" x14ac:dyDescent="0.2">
      <c r="A47" s="98" t="s">
        <v>505</v>
      </c>
      <c r="B47" s="99" t="s">
        <v>506</v>
      </c>
      <c r="C47" s="102" t="s">
        <v>364</v>
      </c>
      <c r="D47" s="103">
        <f>(168.96*5)</f>
        <v>844.80000000000007</v>
      </c>
      <c r="F47" s="49"/>
      <c r="G47" s="50"/>
      <c r="H47" s="48"/>
      <c r="I47" s="49"/>
      <c r="J47" s="50"/>
    </row>
    <row r="48" spans="1:10" x14ac:dyDescent="0.2">
      <c r="A48" s="98" t="s">
        <v>507</v>
      </c>
      <c r="B48" s="104" t="s">
        <v>508</v>
      </c>
      <c r="C48" s="105" t="s">
        <v>364</v>
      </c>
      <c r="D48" s="106">
        <f>D28+D29+D30+D31+D32+D33+D34+D35+D36+D37+D38+D39+D40+D41+D42+D43+D44+D45+D46+D47</f>
        <v>6667.38</v>
      </c>
      <c r="F48" s="49"/>
      <c r="G48" s="50"/>
      <c r="H48" s="48"/>
      <c r="I48" s="49"/>
      <c r="J48" s="50"/>
    </row>
    <row r="49" spans="1:10" x14ac:dyDescent="0.2">
      <c r="A49" s="92" t="s">
        <v>175</v>
      </c>
      <c r="B49" s="92"/>
      <c r="C49" s="92"/>
      <c r="D49" s="92"/>
      <c r="F49" s="49"/>
      <c r="G49" s="50"/>
      <c r="H49" s="48"/>
      <c r="I49" s="49"/>
      <c r="J49" s="50"/>
    </row>
    <row r="50" spans="1:10" ht="14.25" customHeight="1" x14ac:dyDescent="0.2">
      <c r="A50" s="30" t="s">
        <v>382</v>
      </c>
      <c r="B50" s="93" t="s">
        <v>176</v>
      </c>
      <c r="C50" s="31" t="s">
        <v>354</v>
      </c>
      <c r="D50" s="86"/>
      <c r="F50" s="49"/>
      <c r="G50" s="50"/>
      <c r="H50" s="48"/>
      <c r="I50" s="49"/>
      <c r="J50" s="50"/>
    </row>
    <row r="51" spans="1:10" x14ac:dyDescent="0.2">
      <c r="A51" s="57" t="s">
        <v>383</v>
      </c>
      <c r="B51" s="64" t="s">
        <v>177</v>
      </c>
      <c r="C51" s="59" t="s">
        <v>354</v>
      </c>
      <c r="D51" s="60"/>
      <c r="F51" s="49"/>
      <c r="G51" s="50"/>
      <c r="H51" s="48"/>
      <c r="I51" s="51"/>
      <c r="J51" s="50"/>
    </row>
    <row r="52" spans="1:10" ht="25.5" x14ac:dyDescent="0.2">
      <c r="A52" s="57" t="s">
        <v>384</v>
      </c>
      <c r="B52" s="64" t="s">
        <v>178</v>
      </c>
      <c r="C52" s="59" t="s">
        <v>354</v>
      </c>
      <c r="D52" s="60"/>
      <c r="F52" s="49"/>
      <c r="G52" s="50"/>
      <c r="H52" s="48"/>
      <c r="I52" s="51"/>
      <c r="J52" s="50"/>
    </row>
    <row r="53" spans="1:10" ht="12.75" customHeight="1" x14ac:dyDescent="0.2">
      <c r="A53" s="57" t="s">
        <v>385</v>
      </c>
      <c r="B53" s="62" t="s">
        <v>179</v>
      </c>
      <c r="C53" s="59" t="s">
        <v>364</v>
      </c>
      <c r="D53" s="60"/>
      <c r="F53" s="49"/>
      <c r="G53" s="50"/>
      <c r="H53" s="48"/>
      <c r="I53" s="49"/>
      <c r="J53" s="50"/>
    </row>
    <row r="54" spans="1:10" x14ac:dyDescent="0.2">
      <c r="A54" s="83" t="s">
        <v>40</v>
      </c>
      <c r="B54" s="83"/>
      <c r="C54" s="83"/>
      <c r="D54" s="83"/>
      <c r="F54" s="49"/>
      <c r="G54" s="50"/>
      <c r="H54" s="48"/>
      <c r="I54" s="49"/>
      <c r="J54" s="50"/>
    </row>
    <row r="55" spans="1:10" ht="25.5" x14ac:dyDescent="0.2">
      <c r="A55" s="57" t="s">
        <v>386</v>
      </c>
      <c r="B55" s="62" t="s">
        <v>41</v>
      </c>
      <c r="C55" s="59" t="s">
        <v>364</v>
      </c>
      <c r="D55" s="65">
        <f>D57</f>
        <v>0</v>
      </c>
      <c r="F55" s="49"/>
      <c r="G55" s="50"/>
      <c r="H55" s="48"/>
      <c r="I55" s="49"/>
      <c r="J55" s="50"/>
    </row>
    <row r="56" spans="1:10" x14ac:dyDescent="0.2">
      <c r="A56" s="57" t="s">
        <v>387</v>
      </c>
      <c r="B56" s="63" t="s">
        <v>42</v>
      </c>
      <c r="C56" s="59" t="s">
        <v>364</v>
      </c>
      <c r="D56" s="66"/>
      <c r="F56" s="49"/>
      <c r="G56" s="50"/>
      <c r="H56" s="48"/>
      <c r="I56" s="49"/>
      <c r="J56" s="50"/>
    </row>
    <row r="57" spans="1:10" x14ac:dyDescent="0.2">
      <c r="A57" s="57" t="s">
        <v>388</v>
      </c>
      <c r="B57" s="63" t="s">
        <v>43</v>
      </c>
      <c r="C57" s="59" t="s">
        <v>364</v>
      </c>
      <c r="D57" s="67">
        <v>0</v>
      </c>
      <c r="F57" s="49"/>
      <c r="G57" s="50"/>
      <c r="H57" s="48"/>
      <c r="I57" s="49"/>
      <c r="J57" s="50"/>
    </row>
    <row r="58" spans="1:10" ht="25.5" x14ac:dyDescent="0.2">
      <c r="A58" s="57" t="s">
        <v>389</v>
      </c>
      <c r="B58" s="62" t="s">
        <v>44</v>
      </c>
      <c r="C58" s="59" t="s">
        <v>364</v>
      </c>
      <c r="D58" s="68">
        <f>D60+D55</f>
        <v>280.02000000000044</v>
      </c>
      <c r="F58" s="49"/>
      <c r="G58" s="50"/>
      <c r="H58" s="48"/>
      <c r="I58" s="49"/>
      <c r="J58" s="50"/>
    </row>
    <row r="59" spans="1:10" x14ac:dyDescent="0.2">
      <c r="A59" s="57" t="s">
        <v>390</v>
      </c>
      <c r="B59" s="63" t="s">
        <v>42</v>
      </c>
      <c r="C59" s="59" t="s">
        <v>364</v>
      </c>
      <c r="D59" s="60"/>
      <c r="F59" s="49"/>
      <c r="G59" s="50"/>
      <c r="H59" s="48"/>
      <c r="I59" s="49"/>
      <c r="J59" s="50"/>
    </row>
    <row r="60" spans="1:10" x14ac:dyDescent="0.2">
      <c r="A60" s="57" t="s">
        <v>391</v>
      </c>
      <c r="B60" s="63" t="s">
        <v>43</v>
      </c>
      <c r="C60" s="59" t="s">
        <v>364</v>
      </c>
      <c r="D60" s="69">
        <f>D25</f>
        <v>280.02000000000044</v>
      </c>
      <c r="F60" s="49"/>
      <c r="G60" s="50"/>
      <c r="H60" s="48"/>
      <c r="I60" s="49"/>
      <c r="J60" s="50"/>
    </row>
    <row r="61" spans="1:10" x14ac:dyDescent="0.2">
      <c r="A61" s="83" t="s">
        <v>180</v>
      </c>
      <c r="B61" s="83"/>
      <c r="C61" s="83"/>
      <c r="D61" s="83"/>
      <c r="F61" s="49"/>
      <c r="G61" s="50"/>
      <c r="H61" s="48"/>
      <c r="I61" s="49"/>
      <c r="J61" s="50"/>
    </row>
    <row r="62" spans="1:10" x14ac:dyDescent="0.2">
      <c r="A62" s="57" t="s">
        <v>420</v>
      </c>
      <c r="B62" s="70" t="s">
        <v>421</v>
      </c>
      <c r="C62" s="59" t="s">
        <v>333</v>
      </c>
      <c r="D62" s="60"/>
      <c r="E62" s="18"/>
      <c r="F62" s="49"/>
      <c r="G62" s="50"/>
      <c r="H62" s="48"/>
      <c r="I62" s="49"/>
      <c r="J62" s="50"/>
    </row>
    <row r="63" spans="1:10" x14ac:dyDescent="0.2">
      <c r="A63" s="57" t="s">
        <v>422</v>
      </c>
      <c r="B63" s="62" t="s">
        <v>413</v>
      </c>
      <c r="C63" s="59" t="s">
        <v>333</v>
      </c>
      <c r="D63" s="60" t="s">
        <v>232</v>
      </c>
      <c r="E63" s="18"/>
      <c r="F63" s="48"/>
      <c r="G63" s="48"/>
      <c r="H63" s="48"/>
      <c r="I63" s="49"/>
      <c r="J63" s="50"/>
    </row>
    <row r="64" spans="1:10" ht="14.25" customHeight="1" x14ac:dyDescent="0.2">
      <c r="A64" s="57" t="s">
        <v>423</v>
      </c>
      <c r="B64" s="62" t="s">
        <v>45</v>
      </c>
      <c r="C64" s="59" t="s">
        <v>27</v>
      </c>
      <c r="D64" s="71">
        <f>D65/((2369.2*6+2552.1*6)/12)</f>
        <v>0</v>
      </c>
      <c r="E64" s="14"/>
      <c r="F64" s="47"/>
      <c r="G64" s="47"/>
      <c r="H64" s="48"/>
      <c r="I64" s="49"/>
      <c r="J64" s="50"/>
    </row>
    <row r="65" spans="1:10" x14ac:dyDescent="0.2">
      <c r="A65" s="57" t="s">
        <v>424</v>
      </c>
      <c r="B65" s="62" t="s">
        <v>98</v>
      </c>
      <c r="C65" s="60" t="s">
        <v>364</v>
      </c>
      <c r="D65" s="72">
        <v>0</v>
      </c>
      <c r="E65" s="14"/>
      <c r="F65" s="49"/>
      <c r="G65" s="52"/>
      <c r="H65" s="48"/>
      <c r="I65" s="49"/>
      <c r="J65" s="50"/>
    </row>
    <row r="66" spans="1:10" x14ac:dyDescent="0.2">
      <c r="A66" s="57" t="s">
        <v>425</v>
      </c>
      <c r="B66" s="62" t="s">
        <v>181</v>
      </c>
      <c r="C66" s="60" t="s">
        <v>364</v>
      </c>
      <c r="D66" s="72">
        <v>0</v>
      </c>
      <c r="F66" s="49"/>
      <c r="G66" s="52"/>
      <c r="H66" s="48"/>
      <c r="I66" s="49"/>
      <c r="J66" s="50"/>
    </row>
    <row r="67" spans="1:10" x14ac:dyDescent="0.2">
      <c r="A67" s="57" t="s">
        <v>426</v>
      </c>
      <c r="B67" s="62" t="s">
        <v>182</v>
      </c>
      <c r="C67" s="60" t="s">
        <v>364</v>
      </c>
      <c r="D67" s="72">
        <f>D65-D66</f>
        <v>0</v>
      </c>
      <c r="E67" s="14"/>
      <c r="F67" s="49"/>
      <c r="G67" s="52"/>
      <c r="H67" s="48"/>
      <c r="I67" s="48"/>
      <c r="J67" s="48"/>
    </row>
    <row r="68" spans="1:10" ht="25.5" x14ac:dyDescent="0.2">
      <c r="A68" s="57" t="s">
        <v>427</v>
      </c>
      <c r="B68" s="62" t="s">
        <v>183</v>
      </c>
      <c r="C68" s="59" t="s">
        <v>364</v>
      </c>
      <c r="D68" s="72">
        <f>D65</f>
        <v>0</v>
      </c>
      <c r="F68" s="49"/>
      <c r="G68" s="52"/>
      <c r="H68" s="48"/>
      <c r="I68" s="48"/>
      <c r="J68" s="48"/>
    </row>
    <row r="69" spans="1:10" ht="12.75" customHeight="1" x14ac:dyDescent="0.2">
      <c r="A69" s="57" t="s">
        <v>428</v>
      </c>
      <c r="B69" s="62" t="s">
        <v>184</v>
      </c>
      <c r="C69" s="59" t="s">
        <v>364</v>
      </c>
      <c r="D69" s="72">
        <f>D66</f>
        <v>0</v>
      </c>
      <c r="F69" s="49"/>
      <c r="G69" s="52"/>
      <c r="H69" s="48"/>
      <c r="I69" s="48"/>
      <c r="J69" s="48"/>
    </row>
    <row r="70" spans="1:10" ht="25.5" x14ac:dyDescent="0.2">
      <c r="A70" s="57" t="s">
        <v>429</v>
      </c>
      <c r="B70" s="62" t="s">
        <v>185</v>
      </c>
      <c r="C70" s="59" t="s">
        <v>364</v>
      </c>
      <c r="D70" s="72">
        <f>D67</f>
        <v>0</v>
      </c>
      <c r="E70" s="10"/>
      <c r="F70" s="49"/>
      <c r="G70" s="50"/>
      <c r="H70" s="48"/>
      <c r="I70" s="48"/>
      <c r="J70" s="48"/>
    </row>
    <row r="71" spans="1:10" ht="25.5" x14ac:dyDescent="0.2">
      <c r="A71" s="57" t="s">
        <v>400</v>
      </c>
      <c r="B71" s="62" t="s">
        <v>186</v>
      </c>
      <c r="C71" s="59" t="s">
        <v>364</v>
      </c>
      <c r="D71" s="72"/>
    </row>
    <row r="72" spans="1:10" x14ac:dyDescent="0.2">
      <c r="A72" s="57" t="s">
        <v>430</v>
      </c>
      <c r="B72" s="70" t="s">
        <v>431</v>
      </c>
      <c r="C72" s="59" t="s">
        <v>333</v>
      </c>
      <c r="D72" s="60"/>
    </row>
    <row r="73" spans="1:10" x14ac:dyDescent="0.2">
      <c r="A73" s="57" t="s">
        <v>432</v>
      </c>
      <c r="B73" s="62" t="s">
        <v>413</v>
      </c>
      <c r="C73" s="59" t="s">
        <v>333</v>
      </c>
      <c r="D73" s="73" t="s">
        <v>231</v>
      </c>
    </row>
    <row r="74" spans="1:10" x14ac:dyDescent="0.2">
      <c r="A74" s="57" t="s">
        <v>433</v>
      </c>
      <c r="B74" s="62" t="s">
        <v>45</v>
      </c>
      <c r="C74" s="60" t="s">
        <v>27</v>
      </c>
      <c r="D74" s="74">
        <f>D75/((33.31*6+35.38*6)/12)</f>
        <v>0</v>
      </c>
    </row>
    <row r="75" spans="1:10" x14ac:dyDescent="0.2">
      <c r="A75" s="57" t="s">
        <v>434</v>
      </c>
      <c r="B75" s="62" t="s">
        <v>98</v>
      </c>
      <c r="C75" s="60" t="s">
        <v>364</v>
      </c>
      <c r="D75" s="72">
        <v>0</v>
      </c>
    </row>
    <row r="76" spans="1:10" x14ac:dyDescent="0.2">
      <c r="A76" s="57" t="s">
        <v>435</v>
      </c>
      <c r="B76" s="62" t="s">
        <v>181</v>
      </c>
      <c r="C76" s="60" t="s">
        <v>364</v>
      </c>
      <c r="D76" s="72">
        <v>0</v>
      </c>
    </row>
    <row r="77" spans="1:10" x14ac:dyDescent="0.2">
      <c r="A77" s="57" t="s">
        <v>436</v>
      </c>
      <c r="B77" s="62" t="s">
        <v>182</v>
      </c>
      <c r="C77" s="60" t="s">
        <v>364</v>
      </c>
      <c r="D77" s="72">
        <f>D75-D76</f>
        <v>0</v>
      </c>
    </row>
    <row r="78" spans="1:10" ht="25.5" x14ac:dyDescent="0.2">
      <c r="A78" s="57" t="s">
        <v>437</v>
      </c>
      <c r="B78" s="62" t="s">
        <v>183</v>
      </c>
      <c r="C78" s="60" t="s">
        <v>364</v>
      </c>
      <c r="D78" s="72">
        <f>D75</f>
        <v>0</v>
      </c>
    </row>
    <row r="79" spans="1:10" ht="25.5" x14ac:dyDescent="0.2">
      <c r="A79" s="57" t="s">
        <v>438</v>
      </c>
      <c r="B79" s="62" t="s">
        <v>184</v>
      </c>
      <c r="C79" s="60" t="s">
        <v>364</v>
      </c>
      <c r="D79" s="72">
        <f>D76</f>
        <v>0</v>
      </c>
    </row>
    <row r="80" spans="1:10" ht="25.5" x14ac:dyDescent="0.2">
      <c r="A80" s="57" t="s">
        <v>439</v>
      </c>
      <c r="B80" s="62" t="s">
        <v>185</v>
      </c>
      <c r="C80" s="60" t="s">
        <v>364</v>
      </c>
      <c r="D80" s="72">
        <f>D77</f>
        <v>0</v>
      </c>
    </row>
    <row r="81" spans="1:4" x14ac:dyDescent="0.2">
      <c r="A81" s="57" t="s">
        <v>440</v>
      </c>
      <c r="B81" s="70" t="s">
        <v>441</v>
      </c>
      <c r="C81" s="60" t="s">
        <v>333</v>
      </c>
      <c r="D81" s="73"/>
    </row>
    <row r="82" spans="1:4" x14ac:dyDescent="0.2">
      <c r="A82" s="57" t="s">
        <v>442</v>
      </c>
      <c r="B82" s="62" t="s">
        <v>413</v>
      </c>
      <c r="C82" s="60" t="s">
        <v>333</v>
      </c>
      <c r="D82" s="73" t="s">
        <v>231</v>
      </c>
    </row>
    <row r="83" spans="1:4" x14ac:dyDescent="0.2">
      <c r="A83" s="57" t="s">
        <v>443</v>
      </c>
      <c r="B83" s="62" t="s">
        <v>45</v>
      </c>
      <c r="C83" s="60" t="s">
        <v>27</v>
      </c>
      <c r="D83" s="74">
        <f>D84/((28.84*6+30.73*6)/12)</f>
        <v>0</v>
      </c>
    </row>
    <row r="84" spans="1:4" x14ac:dyDescent="0.2">
      <c r="A84" s="57" t="s">
        <v>444</v>
      </c>
      <c r="B84" s="62" t="s">
        <v>98</v>
      </c>
      <c r="C84" s="60" t="s">
        <v>364</v>
      </c>
      <c r="D84" s="72">
        <v>0</v>
      </c>
    </row>
    <row r="85" spans="1:4" x14ac:dyDescent="0.2">
      <c r="A85" s="57" t="s">
        <v>445</v>
      </c>
      <c r="B85" s="62" t="s">
        <v>181</v>
      </c>
      <c r="C85" s="60" t="s">
        <v>364</v>
      </c>
      <c r="D85" s="72">
        <v>0</v>
      </c>
    </row>
    <row r="86" spans="1:4" x14ac:dyDescent="0.2">
      <c r="A86" s="57" t="s">
        <v>446</v>
      </c>
      <c r="B86" s="62" t="s">
        <v>182</v>
      </c>
      <c r="C86" s="60" t="s">
        <v>364</v>
      </c>
      <c r="D86" s="72">
        <f>D84-D85</f>
        <v>0</v>
      </c>
    </row>
    <row r="87" spans="1:4" ht="25.5" x14ac:dyDescent="0.2">
      <c r="A87" s="57" t="s">
        <v>447</v>
      </c>
      <c r="B87" s="62" t="s">
        <v>183</v>
      </c>
      <c r="C87" s="60" t="s">
        <v>364</v>
      </c>
      <c r="D87" s="72">
        <f>D84</f>
        <v>0</v>
      </c>
    </row>
    <row r="88" spans="1:4" ht="25.5" x14ac:dyDescent="0.2">
      <c r="A88" s="57" t="s">
        <v>448</v>
      </c>
      <c r="B88" s="62" t="s">
        <v>184</v>
      </c>
      <c r="C88" s="60" t="s">
        <v>364</v>
      </c>
      <c r="D88" s="72">
        <f>D85</f>
        <v>0</v>
      </c>
    </row>
    <row r="89" spans="1:4" ht="25.5" x14ac:dyDescent="0.2">
      <c r="A89" s="57" t="s">
        <v>449</v>
      </c>
      <c r="B89" s="62" t="s">
        <v>185</v>
      </c>
      <c r="C89" s="60" t="s">
        <v>364</v>
      </c>
      <c r="D89" s="72">
        <f>D86</f>
        <v>0</v>
      </c>
    </row>
    <row r="90" spans="1:4" ht="13.5" customHeight="1" x14ac:dyDescent="0.2">
      <c r="A90" s="57" t="s">
        <v>450</v>
      </c>
      <c r="B90" s="70" t="s">
        <v>451</v>
      </c>
      <c r="C90" s="59" t="s">
        <v>333</v>
      </c>
      <c r="D90" s="60"/>
    </row>
    <row r="91" spans="1:4" x14ac:dyDescent="0.2">
      <c r="A91" s="57" t="s">
        <v>452</v>
      </c>
      <c r="B91" s="62" t="s">
        <v>413</v>
      </c>
      <c r="C91" s="59" t="s">
        <v>333</v>
      </c>
      <c r="D91" s="73" t="s">
        <v>414</v>
      </c>
    </row>
    <row r="92" spans="1:4" x14ac:dyDescent="0.2">
      <c r="A92" s="57" t="s">
        <v>453</v>
      </c>
      <c r="B92" s="62" t="s">
        <v>45</v>
      </c>
      <c r="C92" s="59" t="s">
        <v>27</v>
      </c>
      <c r="D92" s="74">
        <f>D93/((5.38*6+5.56*6)/12)</f>
        <v>0</v>
      </c>
    </row>
    <row r="93" spans="1:4" x14ac:dyDescent="0.2">
      <c r="A93" s="57" t="s">
        <v>454</v>
      </c>
      <c r="B93" s="62" t="s">
        <v>98</v>
      </c>
      <c r="C93" s="60" t="s">
        <v>364</v>
      </c>
      <c r="D93" s="72">
        <v>0</v>
      </c>
    </row>
    <row r="94" spans="1:4" x14ac:dyDescent="0.2">
      <c r="A94" s="57" t="s">
        <v>455</v>
      </c>
      <c r="B94" s="62" t="s">
        <v>181</v>
      </c>
      <c r="C94" s="60" t="s">
        <v>364</v>
      </c>
      <c r="D94" s="72">
        <v>0</v>
      </c>
    </row>
    <row r="95" spans="1:4" x14ac:dyDescent="0.2">
      <c r="A95" s="57" t="s">
        <v>456</v>
      </c>
      <c r="B95" s="62" t="s">
        <v>182</v>
      </c>
      <c r="C95" s="60" t="s">
        <v>364</v>
      </c>
      <c r="D95" s="72">
        <f>D93-D94</f>
        <v>0</v>
      </c>
    </row>
    <row r="96" spans="1:4" ht="25.5" x14ac:dyDescent="0.2">
      <c r="A96" s="57" t="s">
        <v>457</v>
      </c>
      <c r="B96" s="62" t="s">
        <v>183</v>
      </c>
      <c r="C96" s="59" t="s">
        <v>364</v>
      </c>
      <c r="D96" s="72">
        <f>D93</f>
        <v>0</v>
      </c>
    </row>
    <row r="97" spans="1:4" ht="25.5" x14ac:dyDescent="0.2">
      <c r="A97" s="57" t="s">
        <v>458</v>
      </c>
      <c r="B97" s="62" t="s">
        <v>184</v>
      </c>
      <c r="C97" s="59" t="s">
        <v>364</v>
      </c>
      <c r="D97" s="72">
        <f>D94</f>
        <v>0</v>
      </c>
    </row>
    <row r="98" spans="1:4" ht="25.5" x14ac:dyDescent="0.2">
      <c r="A98" s="57" t="s">
        <v>459</v>
      </c>
      <c r="B98" s="62" t="s">
        <v>185</v>
      </c>
      <c r="C98" s="59" t="s">
        <v>364</v>
      </c>
      <c r="D98" s="72">
        <f>D95</f>
        <v>0</v>
      </c>
    </row>
    <row r="99" spans="1:4" x14ac:dyDescent="0.2">
      <c r="A99" s="83" t="s">
        <v>187</v>
      </c>
      <c r="B99" s="83"/>
      <c r="C99" s="83"/>
      <c r="D99" s="83"/>
    </row>
    <row r="100" spans="1:4" x14ac:dyDescent="0.2">
      <c r="A100" s="57" t="s">
        <v>402</v>
      </c>
      <c r="B100" s="64" t="s">
        <v>176</v>
      </c>
      <c r="C100" s="59" t="s">
        <v>354</v>
      </c>
      <c r="D100" s="60"/>
    </row>
    <row r="101" spans="1:4" x14ac:dyDescent="0.2">
      <c r="A101" s="57" t="s">
        <v>403</v>
      </c>
      <c r="B101" s="64" t="s">
        <v>177</v>
      </c>
      <c r="C101" s="59" t="s">
        <v>354</v>
      </c>
      <c r="D101" s="60"/>
    </row>
    <row r="102" spans="1:4" ht="25.5" x14ac:dyDescent="0.2">
      <c r="A102" s="57" t="s">
        <v>404</v>
      </c>
      <c r="B102" s="64" t="s">
        <v>178</v>
      </c>
      <c r="C102" s="59" t="s">
        <v>354</v>
      </c>
      <c r="D102" s="60"/>
    </row>
    <row r="103" spans="1:4" x14ac:dyDescent="0.2">
      <c r="A103" s="57" t="s">
        <v>405</v>
      </c>
      <c r="B103" s="64" t="s">
        <v>179</v>
      </c>
      <c r="C103" s="59" t="s">
        <v>364</v>
      </c>
      <c r="D103" s="60"/>
    </row>
    <row r="104" spans="1:4" x14ac:dyDescent="0.2">
      <c r="A104" s="83" t="s">
        <v>188</v>
      </c>
      <c r="B104" s="83"/>
      <c r="C104" s="83"/>
      <c r="D104" s="83"/>
    </row>
    <row r="105" spans="1:4" x14ac:dyDescent="0.2">
      <c r="A105" s="57" t="s">
        <v>406</v>
      </c>
      <c r="B105" s="64" t="s">
        <v>189</v>
      </c>
      <c r="C105" s="59" t="s">
        <v>354</v>
      </c>
      <c r="D105" s="60"/>
    </row>
    <row r="106" spans="1:4" x14ac:dyDescent="0.2">
      <c r="A106" s="57" t="s">
        <v>25</v>
      </c>
      <c r="B106" s="64" t="s">
        <v>190</v>
      </c>
      <c r="C106" s="59" t="s">
        <v>354</v>
      </c>
      <c r="D106" s="60"/>
    </row>
    <row r="107" spans="1:4" ht="25.5" x14ac:dyDescent="0.2">
      <c r="A107" s="19" t="s">
        <v>407</v>
      </c>
      <c r="B107" s="27" t="s">
        <v>191</v>
      </c>
      <c r="C107" s="21" t="s">
        <v>364</v>
      </c>
      <c r="D107" s="25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46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7" t="s">
        <v>324</v>
      </c>
      <c r="C4" s="5" t="s">
        <v>111</v>
      </c>
    </row>
    <row r="5" spans="1:3" ht="13.5" thickBot="1" x14ac:dyDescent="0.25">
      <c r="A5" s="1" t="s">
        <v>16</v>
      </c>
      <c r="B5" s="37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7" t="s">
        <v>319</v>
      </c>
      <c r="C4" s="5" t="s">
        <v>113</v>
      </c>
    </row>
    <row r="5" spans="1:3" ht="13.5" thickBot="1" x14ac:dyDescent="0.25">
      <c r="A5" s="1" t="s">
        <v>16</v>
      </c>
      <c r="B5" s="37" t="s">
        <v>320</v>
      </c>
      <c r="C5" s="5" t="s">
        <v>114</v>
      </c>
    </row>
    <row r="6" spans="1:3" ht="13.5" thickBot="1" x14ac:dyDescent="0.25">
      <c r="A6" s="1" t="s">
        <v>366</v>
      </c>
      <c r="B6" s="37" t="s">
        <v>321</v>
      </c>
      <c r="C6" s="5" t="s">
        <v>115</v>
      </c>
    </row>
    <row r="7" spans="1:3" ht="13.5" thickBot="1" x14ac:dyDescent="0.25">
      <c r="A7" s="1" t="s">
        <v>17</v>
      </c>
      <c r="B7" s="37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2022-03-22T14:00:00Z</dcterms:modified>
</cp:coreProperties>
</file>