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7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78" i="13"/>
  <c r="D69" i="13"/>
  <c r="D28" i="13" l="1"/>
  <c r="D74" i="13" l="1"/>
  <c r="D91" i="13" l="1"/>
  <c r="D59" i="13" l="1"/>
  <c r="D44" i="13"/>
  <c r="D45" i="13"/>
  <c r="D46" i="13"/>
  <c r="D42" i="13"/>
  <c r="D54" i="13"/>
  <c r="D123" i="13" l="1"/>
  <c r="D114" i="13"/>
  <c r="D105" i="13"/>
  <c r="D60" i="13" l="1"/>
  <c r="D61" i="13"/>
  <c r="D62" i="13"/>
  <c r="D56" i="13"/>
  <c r="D55" i="13"/>
  <c r="D43" i="13"/>
  <c r="D47" i="13"/>
  <c r="D48" i="13"/>
  <c r="D49" i="13"/>
  <c r="D50" i="13"/>
  <c r="D51" i="13"/>
  <c r="D34" i="13"/>
  <c r="D35" i="13"/>
  <c r="D36" i="13"/>
  <c r="D37" i="13"/>
  <c r="D38" i="13"/>
  <c r="D39" i="13"/>
  <c r="D33" i="13"/>
  <c r="D40" i="13" l="1"/>
  <c r="D66" i="13" l="1"/>
  <c r="D57" i="13"/>
  <c r="D29" i="13"/>
  <c r="D31" i="13" l="1"/>
  <c r="D64" i="13"/>
  <c r="D52" i="13"/>
  <c r="D9" i="13"/>
  <c r="D86" i="13"/>
  <c r="D16" i="13"/>
  <c r="D128" i="13"/>
  <c r="D127" i="13"/>
  <c r="D126" i="13"/>
  <c r="D129" i="13" s="1"/>
  <c r="D119" i="13"/>
  <c r="D118" i="13"/>
  <c r="D117" i="13"/>
  <c r="D120" i="13" s="1"/>
  <c r="D110" i="13"/>
  <c r="D109" i="13"/>
  <c r="D108" i="13"/>
  <c r="D111" i="13" s="1"/>
  <c r="D100" i="13"/>
  <c r="D99" i="13"/>
  <c r="D98" i="13"/>
  <c r="D101" i="13" s="1"/>
  <c r="D95" i="13"/>
  <c r="D12" i="13"/>
  <c r="D89" i="13" l="1"/>
  <c r="D25" i="13"/>
  <c r="D23" i="13" s="1"/>
</calcChain>
</file>

<file path=xl/sharedStrings.xml><?xml version="1.0" encoding="utf-8"?>
<sst xmlns="http://schemas.openxmlformats.org/spreadsheetml/2006/main" count="2480" uniqueCount="829">
  <si>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</si>
  <si>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</si>
  <si>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</si>
  <si>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</si>
  <si>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</si>
  <si>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</si>
  <si>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</si>
  <si>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</si>
  <si>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</si>
  <si>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</si>
  <si>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</si>
  <si>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</si>
  <si>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</si>
  <si>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</si>
  <si>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</si>
  <si>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</si>
  <si>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</si>
  <si>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</si>
  <si>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</si>
  <si>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</si>
  <si>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</si>
  <si>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</si>
  <si>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</si>
  <si>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</si>
  <si>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</si>
  <si>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</si>
  <si>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</si>
  <si>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</si>
  <si>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</si>
  <si>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</si>
  <si>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</si>
  <si>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</si>
  <si>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</si>
  <si>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</si>
  <si>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</si>
  <si>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</si>
  <si>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</si>
  <si>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</si>
  <si>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</si>
  <si>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</si>
  <si>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</si>
  <si>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</si>
  <si>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</si>
  <si>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</si>
  <si>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</si>
  <si>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</si>
  <si>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</si>
  <si>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</si>
  <si>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</si>
  <si>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</si>
  <si>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</si>
  <si>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</si>
  <si>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</si>
  <si>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</si>
  <si>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</si>
  <si>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</si>
  <si>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</si>
  <si>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</si>
  <si>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</si>
  <si>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</si>
  <si>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</si>
  <si>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</si>
  <si>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</si>
  <si>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</si>
  <si>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</si>
  <si>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</si>
  <si>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</si>
  <si>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</si>
  <si>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</si>
  <si>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</si>
  <si>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</si>
  <si>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</si>
  <si>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</si>
  <si>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</si>
  <si>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</si>
  <si>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</si>
  <si>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</si>
  <si>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</si>
  <si>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</si>
  <si>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</si>
  <si>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</si>
  <si>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</si>
  <si>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</si>
  <si>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</si>
  <si>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</si>
  <si>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</si>
  <si>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</si>
  <si>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</si>
  <si>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</si>
  <si>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</si>
  <si>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</si>
  <si>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</si>
  <si>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</si>
  <si>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</si>
  <si>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</si>
  <si>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</si>
  <si>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</si>
  <si>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</si>
  <si>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</si>
  <si>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</si>
  <si>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</si>
  <si>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</si>
  <si>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</si>
  <si>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</si>
  <si>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</si>
  <si>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</si>
  <si>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</si>
  <si>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</si>
  <si>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</si>
  <si>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</si>
  <si>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</si>
  <si>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</si>
  <si>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</si>
  <si>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</si>
  <si>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</si>
  <si>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</si>
  <si>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</si>
  <si>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</si>
  <si>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</si>
  <si>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</si>
  <si>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</si>
  <si>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</si>
  <si>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</si>
  <si>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</si>
  <si>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</si>
  <si>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</si>
  <si>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</si>
  <si>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</si>
  <si>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</si>
  <si>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</si>
  <si>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</si>
  <si>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</si>
  <si>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</si>
  <si>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</si>
  <si>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</si>
  <si>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</si>
  <si>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</si>
  <si>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</si>
  <si>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</si>
  <si>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</si>
  <si>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</si>
  <si>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</si>
  <si>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</si>
  <si>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</si>
  <si>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</si>
  <si>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</si>
  <si>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</si>
  <si>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</si>
  <si>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</si>
  <si>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</si>
  <si>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</si>
  <si>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</si>
  <si>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</si>
  <si>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</si>
  <si>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</si>
  <si>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</si>
  <si>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</si>
  <si>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</si>
  <si>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</si>
  <si>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</si>
  <si>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</si>
  <si>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</si>
  <si>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</si>
  <si>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</si>
  <si>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</si>
  <si>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</si>
  <si>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</si>
  <si>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</si>
  <si>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</si>
  <si>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</si>
  <si>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</si>
  <si>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</si>
  <si>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</si>
  <si>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</si>
  <si>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</si>
  <si>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</si>
  <si>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</si>
  <si>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</si>
  <si>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</si>
  <si>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</si>
  <si>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</si>
  <si>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</si>
  <si>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</si>
  <si>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</si>
  <si>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</si>
  <si>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</si>
  <si>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</si>
  <si>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</si>
  <si>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</si>
  <si>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</si>
  <si>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</si>
  <si>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</si>
  <si>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</si>
  <si>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</si>
  <si>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</si>
  <si>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</si>
  <si>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</si>
  <si>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</si>
  <si>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</si>
  <si>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</si>
  <si>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</si>
  <si>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</si>
  <si>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</si>
  <si>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</si>
  <si>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</si>
  <si>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</si>
  <si>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</si>
  <si>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</si>
  <si>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</si>
  <si>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</si>
  <si>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</si>
  <si>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</si>
  <si>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</si>
  <si>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</si>
  <si>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</si>
  <si>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</si>
  <si>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</si>
  <si>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</si>
  <si>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</si>
  <si>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</si>
  <si>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</si>
  <si>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</si>
  <si>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</si>
  <si>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</si>
  <si>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</si>
  <si>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</si>
  <si>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</si>
  <si>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</si>
  <si>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</si>
  <si>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</si>
  <si>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</si>
  <si>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</si>
  <si>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</si>
  <si>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</si>
  <si>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</si>
  <si>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</si>
  <si>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</si>
  <si>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</si>
  <si>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</si>
  <si>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</si>
  <si>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</si>
  <si>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</si>
  <si>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</si>
  <si>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</si>
  <si>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</si>
  <si>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</si>
  <si>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</si>
  <si>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</si>
  <si>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</si>
  <si>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</si>
  <si>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</si>
  <si>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</si>
  <si>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</si>
  <si>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</si>
  <si>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</si>
  <si>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</si>
  <si>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</si>
  <si>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</si>
  <si>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</si>
  <si>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</si>
  <si>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</si>
  <si>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</si>
  <si>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</si>
  <si>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</si>
  <si>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</si>
  <si>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</si>
  <si>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</si>
  <si>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</si>
  <si>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</si>
  <si>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</si>
  <si>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</si>
  <si>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</si>
  <si>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</si>
  <si>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</si>
  <si>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</si>
  <si>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</si>
  <si>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</si>
  <si>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</si>
  <si>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</si>
  <si>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</si>
  <si>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</si>
  <si>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</si>
  <si>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</si>
  <si>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</si>
  <si>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</si>
  <si>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</si>
  <si>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</si>
  <si>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</si>
  <si>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</si>
  <si>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</si>
  <si>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</si>
  <si>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</si>
  <si>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</si>
  <si>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</si>
  <si>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</si>
  <si>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</si>
  <si>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</si>
  <si>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</si>
  <si>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</si>
  <si>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</si>
  <si>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</si>
  <si>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</si>
  <si>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</si>
  <si>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</si>
  <si>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</si>
  <si>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</si>
  <si>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</si>
  <si>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</si>
  <si>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</si>
  <si>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</si>
  <si>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</si>
  <si>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</si>
  <si>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</si>
  <si>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</si>
  <si>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</si>
  <si>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</si>
  <si>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</si>
  <si>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</si>
  <si>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</si>
  <si>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</si>
  <si>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</si>
  <si>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</si>
  <si>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</si>
  <si>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</si>
  <si>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</si>
  <si>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</si>
  <si>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</si>
  <si>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</si>
  <si>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</si>
  <si>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</si>
  <si>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</si>
  <si>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</si>
  <si>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</si>
  <si>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</si>
  <si>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</si>
  <si>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</si>
  <si>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</si>
  <si>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</si>
  <si>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</si>
  <si>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</si>
  <si>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</si>
  <si>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</si>
  <si>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</si>
  <si>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</si>
  <si>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</si>
  <si>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</si>
  <si>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</si>
  <si>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</si>
  <si>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</si>
  <si>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</si>
  <si>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</si>
  <si>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</si>
  <si>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</si>
  <si>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</si>
  <si>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</si>
  <si>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</si>
  <si>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</si>
  <si>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</si>
  <si>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</si>
  <si>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</si>
  <si>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</si>
  <si>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</si>
  <si>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</si>
  <si>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</si>
  <si>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</si>
  <si>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</si>
  <si>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</si>
  <si>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</si>
  <si>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</si>
  <si>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</si>
  <si>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</si>
  <si>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</si>
  <si>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</si>
  <si>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</si>
  <si>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</si>
  <si>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</si>
  <si>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</si>
  <si>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</si>
  <si>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</si>
  <si>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</si>
  <si>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</si>
  <si>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</si>
  <si>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</si>
  <si>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</si>
  <si>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</si>
  <si>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</si>
  <si>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</si>
  <si>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</si>
  <si>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</si>
  <si>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</si>
  <si>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</si>
  <si>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</si>
  <si>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</si>
  <si>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</si>
  <si>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</si>
  <si>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</si>
  <si>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</si>
  <si>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</si>
  <si>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</si>
  <si>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</si>
  <si>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</si>
  <si>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</si>
  <si>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</si>
  <si>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</si>
  <si>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</si>
  <si>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</si>
  <si>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</si>
  <si>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</si>
  <si>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</si>
  <si>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</si>
  <si>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</si>
  <si>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</si>
  <si>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</si>
  <si>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</si>
  <si>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</si>
  <si>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</si>
  <si>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</si>
  <si>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</si>
  <si>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</si>
  <si>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</si>
  <si>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</si>
  <si>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</si>
  <si>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</si>
  <si>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</si>
  <si>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</si>
  <si>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</si>
  <si>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</si>
  <si>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</si>
  <si>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</si>
  <si>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</si>
  <si>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</si>
  <si>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</si>
  <si>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</si>
  <si>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</si>
  <si>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</si>
  <si>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</si>
  <si>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</si>
  <si>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</si>
  <si>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</si>
  <si>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</si>
  <si>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</si>
  <si>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</si>
  <si>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</si>
  <si>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</si>
  <si>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</si>
  <si>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</si>
  <si>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</si>
  <si>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</si>
  <si>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</si>
  <si>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</si>
  <si>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</si>
  <si>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</si>
  <si>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</si>
  <si>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</si>
  <si>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</si>
  <si>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</si>
  <si>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</si>
  <si>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</si>
  <si>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</si>
  <si>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</si>
  <si>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</si>
  <si>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</si>
  <si>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</si>
  <si>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</si>
  <si>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</si>
  <si>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</si>
  <si>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</si>
  <si>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</si>
  <si>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</si>
  <si>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</si>
  <si>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</si>
  <si>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</si>
  <si>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</si>
  <si>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</si>
  <si>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</si>
  <si>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</si>
  <si>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</si>
  <si>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</si>
  <si>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</si>
  <si>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</si>
  <si>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</si>
  <si>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</si>
  <si>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</si>
  <si>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</si>
  <si>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</si>
  <si>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</si>
  <si>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</si>
  <si>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</si>
  <si>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</si>
  <si>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</si>
  <si>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</si>
  <si>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</si>
  <si>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</si>
  <si>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</si>
  <si>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</si>
  <si>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</si>
  <si>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</si>
  <si>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</si>
  <si>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</si>
  <si>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</si>
  <si>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</si>
  <si>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</si>
  <si>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</si>
  <si>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</si>
  <si>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</si>
  <si>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</si>
  <si>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</si>
  <si>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</si>
  <si>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</si>
  <si>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</si>
  <si>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</si>
  <si>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</si>
  <si>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</si>
  <si>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</si>
  <si>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</si>
  <si>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</si>
  <si>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</si>
  <si>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</si>
  <si>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</si>
  <si>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</si>
  <si>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</si>
  <si>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</si>
  <si>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</si>
  <si>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</si>
  <si>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</si>
  <si>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</si>
  <si>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</si>
  <si>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</si>
  <si>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</si>
  <si>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</si>
  <si>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</si>
  <si>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</si>
  <si>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</si>
  <si>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</si>
  <si>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</si>
  <si>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</si>
  <si>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</si>
  <si>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</si>
  <si>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</si>
  <si>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</si>
  <si>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</si>
  <si>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</si>
  <si>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</si>
  <si>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</si>
  <si>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</si>
  <si>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</si>
  <si>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</si>
  <si>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</si>
  <si>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</si>
  <si>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</si>
  <si>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</si>
  <si>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</si>
  <si>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</si>
  <si>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</si>
  <si>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</si>
  <si>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</si>
  <si>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</si>
  <si>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</si>
  <si>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</si>
  <si>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</si>
  <si>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</si>
  <si>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</si>
  <si>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</si>
  <si>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</si>
  <si>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</si>
  <si>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</si>
  <si>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</si>
  <si>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</si>
  <si>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</si>
  <si>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</si>
  <si>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</si>
  <si>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</si>
  <si>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</si>
  <si>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</si>
  <si>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</si>
  <si>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</si>
  <si>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</si>
  <si>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</si>
  <si>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</si>
  <si>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</si>
  <si>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</si>
  <si>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</si>
  <si>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</si>
  <si>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</si>
  <si>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</si>
  <si>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</si>
  <si>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</si>
  <si>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</si>
  <si>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</si>
  <si>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</si>
  <si>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</si>
  <si>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</si>
  <si>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</si>
  <si>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</si>
  <si>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</si>
  <si>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</si>
  <si>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</si>
  <si>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</si>
  <si>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</si>
  <si>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</si>
  <si>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</si>
  <si>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</si>
  <si>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</si>
  <si>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</si>
  <si>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</si>
  <si>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</si>
  <si>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</si>
  <si>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</si>
  <si>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</si>
  <si>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</si>
  <si>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</si>
  <si>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</si>
  <si>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</si>
  <si>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</si>
  <si>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</si>
  <si>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</si>
  <si>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</si>
  <si>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</si>
  <si>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</si>
  <si>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</si>
  <si>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</si>
  <si>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</si>
  <si>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</si>
  <si>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</si>
  <si>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</si>
  <si>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</si>
  <si>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</si>
  <si>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</si>
  <si>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</si>
  <si>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</si>
  <si>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</si>
  <si>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</si>
  <si>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</si>
  <si>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</si>
  <si>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</si>
  <si>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</si>
  <si>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</si>
  <si>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</si>
  <si>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</si>
  <si>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</si>
  <si>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</si>
  <si>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</si>
  <si>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</si>
  <si>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</si>
  <si>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</si>
  <si>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</si>
  <si>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</si>
  <si>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</si>
  <si>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</si>
  <si>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</si>
  <si>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</si>
  <si>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</si>
  <si>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</si>
  <si>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</si>
  <si>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</si>
  <si>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</si>
  <si>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</si>
  <si>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</si>
  <si>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</si>
  <si>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</si>
  <si>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</si>
  <si>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</si>
  <si>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</si>
  <si>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</si>
  <si>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</si>
  <si>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</si>
  <si>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</si>
  <si>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</si>
  <si>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</si>
  <si>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</si>
  <si>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</si>
  <si>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</si>
  <si>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</si>
  <si>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</si>
  <si>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</si>
  <si>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</si>
  <si>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</si>
  <si>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</si>
  <si>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</si>
  <si>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</si>
  <si>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</si>
  <si>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</si>
  <si>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</si>
  <si>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</si>
  <si>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</si>
  <si>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</si>
  <si>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</si>
  <si>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</si>
  <si>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</si>
  <si>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</si>
  <si>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</si>
  <si>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</si>
  <si>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</si>
  <si>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</si>
  <si>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</si>
  <si>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</si>
  <si>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</si>
  <si>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</si>
  <si>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</si>
  <si>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</si>
  <si>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</si>
  <si>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</si>
  <si>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</si>
  <si>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</si>
  <si>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</si>
  <si>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</si>
  <si>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</si>
  <si>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</si>
  <si>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</si>
  <si>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</si>
  <si>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</si>
  <si>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</si>
  <si>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</si>
  <si>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</si>
  <si>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</si>
  <si>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</si>
  <si>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</si>
  <si>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</si>
  <si>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</si>
  <si>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</si>
  <si>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</si>
  <si>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</si>
  <si>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</si>
  <si>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</si>
  <si>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</si>
  <si>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24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</si>
  <si>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</si>
  <si>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</si>
  <si>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</si>
  <si>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</si>
  <si>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</si>
  <si>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</si>
  <si>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</si>
  <si>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</si>
  <si>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</si>
  <si>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</si>
  <si>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</si>
  <si>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</si>
  <si>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</si>
  <si>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</si>
  <si>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</si>
  <si>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</si>
  <si>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ГВС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</si>
  <si>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</si>
  <si>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</si>
  <si>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</si>
  <si>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</si>
  <si>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</si>
  <si>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</si>
  <si>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</si>
  <si>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</si>
  <si>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</si>
  <si>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</si>
  <si>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</si>
  <si>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</si>
  <si>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</si>
  <si>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</si>
  <si>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</si>
  <si>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</si>
  <si>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</si>
  <si>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</si>
  <si>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</si>
  <si>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</si>
  <si>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</si>
  <si>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</si>
  <si>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</si>
  <si>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</si>
  <si>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</si>
  <si>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</si>
  <si>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</si>
  <si>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</si>
  <si>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</si>
  <si>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</si>
  <si>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</si>
  <si>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</si>
  <si>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</si>
  <si>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</si>
  <si>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</si>
  <si>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</si>
  <si>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</si>
  <si>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</si>
  <si>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</si>
  <si>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</si>
  <si>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</si>
  <si>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</si>
  <si>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</si>
  <si>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</si>
  <si>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</si>
  <si>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</si>
  <si>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</si>
  <si>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</si>
  <si>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</si>
  <si>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</si>
  <si>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</si>
  <si>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</si>
  <si>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</si>
  <si>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</si>
  <si>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</si>
  <si>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</si>
  <si>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</si>
  <si>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</si>
  <si>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</si>
  <si>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</si>
  <si>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</si>
  <si>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</si>
  <si>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</si>
  <si>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</si>
  <si>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</si>
  <si>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</si>
  <si>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1 шт</t>
  </si>
  <si>
    <t>Работы по содержанию электрооборудования</t>
  </si>
  <si>
    <t>Отчет об исполнении управляющей организацией договора управления за 2021 год.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</si>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</sst>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23" xfId="0" applyFont="1" applyFill="1" applyBorder="1" applyAlignment="1">
      <alignment horizontal="center" wrapText="1"/>
    </xf>
    <xf numFmtId="0" fontId="54" fillId="25" borderId="15" xfId="0" applyFont="1" applyFill="1" applyBorder="1" applyAlignment="1">
      <alignment horizontal="center" vertical="top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731</v>
      </c>
    </row>
    <row r="3" spans="1:9" x14ac:dyDescent="0.2">
      <c r="A3" t="s">
        <v>483</v>
      </c>
    </row>
    <row r="4" spans="1:9" x14ac:dyDescent="0.2">
      <c r="B4" t="s">
        <v>807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11" t="s">
        <v>488</v>
      </c>
      <c r="C7" s="24" t="s">
        <v>489</v>
      </c>
      <c r="D7" s="24"/>
      <c r="E7" s="165" t="s">
        <v>441</v>
      </c>
      <c r="F7" s="166"/>
      <c r="G7" s="166"/>
      <c r="H7" s="166"/>
      <c r="I7" s="58"/>
    </row>
    <row r="8" spans="1:9" ht="12.75" customHeight="1" x14ac:dyDescent="0.2">
      <c r="A8" s="164" t="s">
        <v>490</v>
      </c>
      <c r="B8" s="164"/>
      <c r="C8" s="164"/>
      <c r="D8" s="164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814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815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816</v>
      </c>
      <c r="E12" s="165" t="s">
        <v>670</v>
      </c>
      <c r="F12" s="166"/>
      <c r="G12" s="166"/>
      <c r="H12" s="166"/>
      <c r="I12" s="166"/>
    </row>
    <row r="13" spans="1:9" ht="17.25" customHeight="1" x14ac:dyDescent="0.2">
      <c r="A13" s="22"/>
      <c r="B13" s="80" t="s">
        <v>671</v>
      </c>
      <c r="C13" s="24"/>
      <c r="D13" s="33" t="s">
        <v>817</v>
      </c>
      <c r="E13" s="165"/>
      <c r="F13" s="166"/>
      <c r="G13" s="166"/>
      <c r="H13" s="166"/>
      <c r="I13" s="166"/>
    </row>
    <row r="14" spans="1:9" ht="17.25" customHeight="1" x14ac:dyDescent="0.2">
      <c r="A14" s="22"/>
      <c r="B14" s="80" t="s">
        <v>672</v>
      </c>
      <c r="C14" s="24"/>
      <c r="D14" s="33" t="s">
        <v>818</v>
      </c>
      <c r="E14" s="165"/>
      <c r="F14" s="166"/>
      <c r="G14" s="166"/>
      <c r="H14" s="166"/>
      <c r="I14" s="166"/>
    </row>
    <row r="15" spans="1:9" ht="51" x14ac:dyDescent="0.2">
      <c r="A15" s="22" t="s">
        <v>38</v>
      </c>
      <c r="B15" s="26" t="s">
        <v>494</v>
      </c>
      <c r="C15" s="24" t="s">
        <v>489</v>
      </c>
      <c r="D15" s="98" t="s">
        <v>819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99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100" t="s">
        <v>820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100" t="s">
        <v>820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1" t="s">
        <v>821</v>
      </c>
      <c r="E19" s="167" t="s">
        <v>442</v>
      </c>
      <c r="F19" s="168"/>
      <c r="G19" s="168"/>
      <c r="H19" s="168"/>
      <c r="I19" s="168"/>
    </row>
    <row r="20" spans="1:14" x14ac:dyDescent="0.2">
      <c r="A20" s="22" t="s">
        <v>43</v>
      </c>
      <c r="B20" s="26" t="s">
        <v>498</v>
      </c>
      <c r="C20" s="24" t="s">
        <v>489</v>
      </c>
      <c r="D20" s="102" t="s">
        <v>822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823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824</v>
      </c>
      <c r="E24" s="165" t="s">
        <v>443</v>
      </c>
      <c r="F24" s="166"/>
      <c r="G24" s="166"/>
      <c r="H24" s="166"/>
      <c r="I24" s="16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100" t="s">
        <v>825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826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732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61" t="s">
        <v>12</v>
      </c>
      <c r="M30" s="162"/>
      <c r="N30" s="163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65" t="s">
        <v>327</v>
      </c>
      <c r="F31" s="166"/>
      <c r="G31" s="166"/>
      <c r="H31" s="166"/>
      <c r="I31" s="166"/>
      <c r="K31" s="25" t="s">
        <v>5</v>
      </c>
      <c r="L31" s="161" t="s">
        <v>12</v>
      </c>
      <c r="M31" s="162"/>
      <c r="N31" s="163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64" t="s">
        <v>328</v>
      </c>
      <c r="B38" s="164"/>
      <c r="C38" s="164"/>
      <c r="D38" s="164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827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828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733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91" t="s">
        <v>36</v>
      </c>
      <c r="B6" s="92" t="s">
        <v>55</v>
      </c>
      <c r="C6" s="93" t="s">
        <v>489</v>
      </c>
      <c r="D6" s="94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95" t="s">
        <v>726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6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7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7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79" t="s">
        <v>273</v>
      </c>
      <c r="B22" s="179"/>
      <c r="C22" s="179"/>
      <c r="D22" s="179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1" t="s">
        <v>36</v>
      </c>
      <c r="B27" s="92" t="s">
        <v>55</v>
      </c>
      <c r="C27" s="93" t="s">
        <v>489</v>
      </c>
      <c r="D27" s="94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7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7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727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6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7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7" t="s">
        <v>728</v>
      </c>
    </row>
    <row r="43" spans="1:10" x14ac:dyDescent="0.2">
      <c r="A43" s="179" t="s">
        <v>273</v>
      </c>
      <c r="B43" s="179"/>
      <c r="C43" s="179"/>
      <c r="D43" s="179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489</v>
      </c>
      <c r="D48" s="94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7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7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727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6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7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7"/>
    </row>
    <row r="64" spans="1:4" x14ac:dyDescent="0.2">
      <c r="A64" s="179" t="s">
        <v>273</v>
      </c>
      <c r="B64" s="179"/>
      <c r="C64" s="179"/>
      <c r="D64" s="179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489</v>
      </c>
      <c r="D69" s="94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7" t="s">
        <v>729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7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730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6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7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7"/>
    </row>
    <row r="85" spans="1:4" x14ac:dyDescent="0.2">
      <c r="A85" s="179" t="s">
        <v>273</v>
      </c>
      <c r="B85" s="179"/>
      <c r="C85" s="179"/>
      <c r="D85" s="179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64" t="s">
        <v>277</v>
      </c>
      <c r="B9" s="164"/>
      <c r="C9" s="164"/>
      <c r="D9" s="164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80" t="s">
        <v>69</v>
      </c>
      <c r="B6" s="180"/>
      <c r="C6" s="180"/>
      <c r="D6" s="180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3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80" sqref="A80:D80"/>
    </sheetView>
  </sheetViews>
  <sheetFormatPr defaultRowHeight="12.75" x14ac:dyDescent="0.2"/>
  <cols>
    <col min="1" max="1" width="7.7109375" customWidth="1"/>
    <col min="2" max="2" width="49.7109375" customWidth="1"/>
    <col min="3" max="3" width="11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811</v>
      </c>
      <c r="C2" s="20"/>
      <c r="D2" s="20"/>
    </row>
    <row r="3" spans="1:5" x14ac:dyDescent="0.2">
      <c r="B3" s="90" t="s">
        <v>725</v>
      </c>
    </row>
    <row r="4" spans="1:5" ht="15.75" x14ac:dyDescent="0.25">
      <c r="A4" s="112" t="s">
        <v>484</v>
      </c>
      <c r="B4" s="113" t="s">
        <v>485</v>
      </c>
      <c r="C4" s="113" t="s">
        <v>486</v>
      </c>
      <c r="D4" s="114" t="s">
        <v>487</v>
      </c>
    </row>
    <row r="5" spans="1:5" x14ac:dyDescent="0.2">
      <c r="A5" s="115" t="s">
        <v>547</v>
      </c>
      <c r="B5" s="116" t="s">
        <v>488</v>
      </c>
      <c r="C5" s="117" t="s">
        <v>489</v>
      </c>
      <c r="D5" s="118"/>
    </row>
    <row r="6" spans="1:5" x14ac:dyDescent="0.2">
      <c r="A6" s="119" t="s">
        <v>36</v>
      </c>
      <c r="B6" s="116" t="s">
        <v>78</v>
      </c>
      <c r="C6" s="118" t="s">
        <v>489</v>
      </c>
      <c r="D6" s="120" t="s">
        <v>812</v>
      </c>
      <c r="E6" s="11"/>
    </row>
    <row r="7" spans="1:5" x14ac:dyDescent="0.2">
      <c r="A7" s="119" t="s">
        <v>549</v>
      </c>
      <c r="B7" s="116" t="s">
        <v>79</v>
      </c>
      <c r="C7" s="118" t="s">
        <v>489</v>
      </c>
      <c r="D7" s="120" t="s">
        <v>813</v>
      </c>
      <c r="E7" s="11"/>
    </row>
    <row r="8" spans="1:5" ht="30" customHeight="1" x14ac:dyDescent="0.2">
      <c r="A8" s="170" t="s">
        <v>280</v>
      </c>
      <c r="B8" s="170"/>
      <c r="C8" s="170"/>
      <c r="D8" s="170"/>
    </row>
    <row r="9" spans="1:5" ht="25.5" x14ac:dyDescent="0.2">
      <c r="A9" s="119" t="s">
        <v>37</v>
      </c>
      <c r="B9" s="121" t="s">
        <v>80</v>
      </c>
      <c r="C9" s="118" t="s">
        <v>524</v>
      </c>
      <c r="D9" s="122">
        <f>D11</f>
        <v>0</v>
      </c>
    </row>
    <row r="10" spans="1:5" x14ac:dyDescent="0.2">
      <c r="A10" s="119" t="s">
        <v>38</v>
      </c>
      <c r="B10" s="123" t="s">
        <v>723</v>
      </c>
      <c r="C10" s="118" t="s">
        <v>524</v>
      </c>
      <c r="D10" s="124"/>
      <c r="E10" s="11"/>
    </row>
    <row r="11" spans="1:5" x14ac:dyDescent="0.2">
      <c r="A11" s="119" t="s">
        <v>39</v>
      </c>
      <c r="B11" s="123" t="s">
        <v>724</v>
      </c>
      <c r="C11" s="118" t="s">
        <v>524</v>
      </c>
      <c r="D11" s="125">
        <v>0</v>
      </c>
      <c r="E11" s="11"/>
    </row>
    <row r="12" spans="1:5" ht="25.5" x14ac:dyDescent="0.2">
      <c r="A12" s="119" t="s">
        <v>40</v>
      </c>
      <c r="B12" s="121" t="s">
        <v>281</v>
      </c>
      <c r="C12" s="118" t="s">
        <v>524</v>
      </c>
      <c r="D12" s="126">
        <f>SUM(D13:D15)</f>
        <v>22175.29</v>
      </c>
    </row>
    <row r="13" spans="1:5" x14ac:dyDescent="0.2">
      <c r="A13" s="119" t="s">
        <v>41</v>
      </c>
      <c r="B13" s="123" t="s">
        <v>715</v>
      </c>
      <c r="C13" s="118" t="s">
        <v>524</v>
      </c>
      <c r="D13" s="127">
        <v>6332.25</v>
      </c>
    </row>
    <row r="14" spans="1:5" x14ac:dyDescent="0.2">
      <c r="A14" s="119" t="s">
        <v>42</v>
      </c>
      <c r="B14" s="123" t="s">
        <v>716</v>
      </c>
      <c r="C14" s="118" t="s">
        <v>524</v>
      </c>
      <c r="D14" s="127">
        <v>6750.09</v>
      </c>
    </row>
    <row r="15" spans="1:5" x14ac:dyDescent="0.2">
      <c r="A15" s="119" t="s">
        <v>43</v>
      </c>
      <c r="B15" s="123" t="s">
        <v>717</v>
      </c>
      <c r="C15" s="118" t="s">
        <v>524</v>
      </c>
      <c r="D15" s="127">
        <v>9092.9500000000007</v>
      </c>
    </row>
    <row r="16" spans="1:5" x14ac:dyDescent="0.2">
      <c r="A16" s="119" t="s">
        <v>44</v>
      </c>
      <c r="B16" s="121" t="s">
        <v>81</v>
      </c>
      <c r="C16" s="118" t="s">
        <v>524</v>
      </c>
      <c r="D16" s="126">
        <f>D17</f>
        <v>13941.92</v>
      </c>
    </row>
    <row r="17" spans="1:10" x14ac:dyDescent="0.2">
      <c r="A17" s="119" t="s">
        <v>592</v>
      </c>
      <c r="B17" s="123" t="s">
        <v>718</v>
      </c>
      <c r="C17" s="118" t="s">
        <v>524</v>
      </c>
      <c r="D17" s="128">
        <v>13941.92</v>
      </c>
    </row>
    <row r="18" spans="1:10" x14ac:dyDescent="0.2">
      <c r="A18" s="119" t="s">
        <v>593</v>
      </c>
      <c r="B18" s="123" t="s">
        <v>719</v>
      </c>
      <c r="C18" s="118" t="s">
        <v>524</v>
      </c>
      <c r="D18" s="126"/>
    </row>
    <row r="19" spans="1:10" x14ac:dyDescent="0.2">
      <c r="A19" s="119" t="s">
        <v>594</v>
      </c>
      <c r="B19" s="123" t="s">
        <v>720</v>
      </c>
      <c r="C19" s="118" t="s">
        <v>524</v>
      </c>
      <c r="D19" s="126"/>
    </row>
    <row r="20" spans="1:10" ht="25.5" x14ac:dyDescent="0.2">
      <c r="A20" s="119" t="s">
        <v>595</v>
      </c>
      <c r="B20" s="123" t="s">
        <v>721</v>
      </c>
      <c r="C20" s="118" t="s">
        <v>524</v>
      </c>
      <c r="D20" s="129"/>
    </row>
    <row r="21" spans="1:10" x14ac:dyDescent="0.2">
      <c r="A21" s="119" t="s">
        <v>596</v>
      </c>
      <c r="B21" s="123" t="s">
        <v>722</v>
      </c>
      <c r="C21" s="118" t="s">
        <v>524</v>
      </c>
      <c r="D21" s="126"/>
    </row>
    <row r="22" spans="1:10" x14ac:dyDescent="0.2">
      <c r="A22" s="119" t="s">
        <v>597</v>
      </c>
      <c r="B22" s="121" t="s">
        <v>82</v>
      </c>
      <c r="C22" s="118" t="s">
        <v>524</v>
      </c>
      <c r="D22" s="126"/>
      <c r="E22" s="11"/>
    </row>
    <row r="23" spans="1:10" ht="25.5" x14ac:dyDescent="0.2">
      <c r="A23" s="119" t="s">
        <v>598</v>
      </c>
      <c r="B23" s="121" t="s">
        <v>83</v>
      </c>
      <c r="C23" s="118" t="s">
        <v>524</v>
      </c>
      <c r="D23" s="126">
        <f>D25</f>
        <v>8233.3700000000008</v>
      </c>
      <c r="F23" s="105"/>
      <c r="G23" s="105"/>
      <c r="H23" s="106"/>
      <c r="I23" s="105"/>
      <c r="J23" s="105"/>
    </row>
    <row r="24" spans="1:10" x14ac:dyDescent="0.2">
      <c r="A24" s="119" t="s">
        <v>599</v>
      </c>
      <c r="B24" s="123" t="s">
        <v>723</v>
      </c>
      <c r="C24" s="118" t="s">
        <v>524</v>
      </c>
      <c r="D24" s="127"/>
      <c r="F24" s="107"/>
      <c r="G24" s="108"/>
      <c r="H24" s="106"/>
      <c r="I24" s="109"/>
      <c r="J24" s="108"/>
    </row>
    <row r="25" spans="1:10" x14ac:dyDescent="0.2">
      <c r="A25" s="119" t="s">
        <v>600</v>
      </c>
      <c r="B25" s="123" t="s">
        <v>724</v>
      </c>
      <c r="C25" s="118" t="s">
        <v>524</v>
      </c>
      <c r="D25" s="127">
        <f>D9+D12-D16</f>
        <v>8233.3700000000008</v>
      </c>
      <c r="F25" s="107"/>
      <c r="G25" s="108"/>
      <c r="H25" s="106"/>
      <c r="I25" s="107"/>
      <c r="J25" s="108"/>
    </row>
    <row r="26" spans="1:10" ht="26.25" customHeight="1" x14ac:dyDescent="0.2">
      <c r="A26" s="170" t="s">
        <v>282</v>
      </c>
      <c r="B26" s="170"/>
      <c r="C26" s="170"/>
      <c r="D26" s="170"/>
      <c r="F26" s="107"/>
      <c r="G26" s="108"/>
      <c r="H26" s="106"/>
      <c r="I26" s="107"/>
      <c r="J26" s="108"/>
    </row>
    <row r="27" spans="1:10" x14ac:dyDescent="0.2">
      <c r="A27" s="119" t="s">
        <v>601</v>
      </c>
      <c r="B27" s="121" t="s">
        <v>283</v>
      </c>
      <c r="C27" s="118" t="s">
        <v>489</v>
      </c>
      <c r="D27" s="118"/>
      <c r="F27" s="107"/>
      <c r="G27" s="108"/>
      <c r="H27" s="106"/>
      <c r="I27" s="107"/>
      <c r="J27" s="108"/>
    </row>
    <row r="28" spans="1:10" ht="38.25" x14ac:dyDescent="0.2">
      <c r="A28" s="104" t="s">
        <v>734</v>
      </c>
      <c r="B28" s="130" t="s">
        <v>735</v>
      </c>
      <c r="C28" s="131" t="s">
        <v>524</v>
      </c>
      <c r="D28" s="132">
        <f>5951.29+(88.24*12)</f>
        <v>7010.17</v>
      </c>
      <c r="F28" s="107"/>
      <c r="G28" s="108"/>
      <c r="H28" s="106"/>
      <c r="I28" s="107"/>
      <c r="J28" s="108"/>
    </row>
    <row r="29" spans="1:10" ht="38.25" x14ac:dyDescent="0.2">
      <c r="A29" s="133" t="s">
        <v>736</v>
      </c>
      <c r="B29" s="134" t="s">
        <v>737</v>
      </c>
      <c r="C29" s="135" t="s">
        <v>524</v>
      </c>
      <c r="D29" s="136">
        <f>H29</f>
        <v>0</v>
      </c>
      <c r="F29" s="107"/>
      <c r="G29" s="108"/>
      <c r="H29" s="106"/>
      <c r="I29" s="107"/>
      <c r="J29" s="108"/>
    </row>
    <row r="30" spans="1:10" ht="38.25" x14ac:dyDescent="0.2">
      <c r="A30" s="133" t="s">
        <v>738</v>
      </c>
      <c r="B30" s="134" t="s">
        <v>739</v>
      </c>
      <c r="C30" s="135" t="s">
        <v>524</v>
      </c>
      <c r="D30" s="136">
        <v>0</v>
      </c>
      <c r="F30" s="107"/>
      <c r="G30" s="108"/>
      <c r="H30" s="106"/>
      <c r="I30" s="107"/>
      <c r="J30" s="108"/>
    </row>
    <row r="31" spans="1:10" ht="25.5" x14ac:dyDescent="0.2">
      <c r="A31" s="133" t="s">
        <v>743</v>
      </c>
      <c r="B31" s="137" t="s">
        <v>744</v>
      </c>
      <c r="C31" s="138" t="s">
        <v>524</v>
      </c>
      <c r="D31" s="139">
        <f>SUM(D33:D39)</f>
        <v>0</v>
      </c>
      <c r="F31" s="107"/>
      <c r="G31" s="108"/>
      <c r="H31" s="106"/>
      <c r="I31" s="107"/>
      <c r="J31" s="108"/>
    </row>
    <row r="32" spans="1:10" x14ac:dyDescent="0.2">
      <c r="A32" s="133"/>
      <c r="B32" s="171" t="s">
        <v>740</v>
      </c>
      <c r="C32" s="172"/>
      <c r="D32" s="173"/>
      <c r="F32" s="107"/>
      <c r="G32" s="108"/>
      <c r="H32" s="106"/>
      <c r="I32" s="107"/>
      <c r="J32" s="108"/>
    </row>
    <row r="33" spans="1:10" x14ac:dyDescent="0.2">
      <c r="A33" s="133"/>
      <c r="B33" s="140" t="s">
        <v>745</v>
      </c>
      <c r="C33" s="141" t="s">
        <v>347</v>
      </c>
      <c r="D33" s="136">
        <f>(0)*1.2</f>
        <v>0</v>
      </c>
      <c r="F33" s="107"/>
      <c r="G33" s="108"/>
      <c r="H33" s="106"/>
      <c r="I33" s="107"/>
      <c r="J33" s="108"/>
    </row>
    <row r="34" spans="1:10" ht="25.5" x14ac:dyDescent="0.2">
      <c r="A34" s="133" t="s">
        <v>741</v>
      </c>
      <c r="B34" s="142" t="s">
        <v>746</v>
      </c>
      <c r="C34" s="143" t="s">
        <v>347</v>
      </c>
      <c r="D34" s="136">
        <f t="shared" ref="D34:D39" si="0">(0)*1.2</f>
        <v>0</v>
      </c>
      <c r="F34" s="107"/>
      <c r="G34" s="108"/>
      <c r="H34" s="106"/>
      <c r="I34" s="107"/>
      <c r="J34" s="108"/>
    </row>
    <row r="35" spans="1:10" x14ac:dyDescent="0.2">
      <c r="A35" s="133" t="s">
        <v>747</v>
      </c>
      <c r="B35" s="134" t="s">
        <v>748</v>
      </c>
      <c r="C35" s="143"/>
      <c r="D35" s="136">
        <f t="shared" si="0"/>
        <v>0</v>
      </c>
      <c r="F35" s="107"/>
      <c r="G35" s="108"/>
      <c r="H35" s="106"/>
      <c r="I35" s="107"/>
      <c r="J35" s="108"/>
    </row>
    <row r="36" spans="1:10" x14ac:dyDescent="0.2">
      <c r="A36" s="133" t="s">
        <v>742</v>
      </c>
      <c r="B36" s="134" t="s">
        <v>750</v>
      </c>
      <c r="C36" s="143" t="s">
        <v>347</v>
      </c>
      <c r="D36" s="136">
        <f t="shared" si="0"/>
        <v>0</v>
      </c>
      <c r="F36" s="107"/>
      <c r="G36" s="108"/>
      <c r="H36" s="106"/>
      <c r="I36" s="107"/>
      <c r="J36" s="108"/>
    </row>
    <row r="37" spans="1:10" x14ac:dyDescent="0.2">
      <c r="A37" s="133" t="s">
        <v>751</v>
      </c>
      <c r="B37" s="134" t="s">
        <v>752</v>
      </c>
      <c r="C37" s="135" t="s">
        <v>749</v>
      </c>
      <c r="D37" s="136">
        <f t="shared" si="0"/>
        <v>0</v>
      </c>
      <c r="F37" s="107"/>
      <c r="G37" s="108"/>
      <c r="H37" s="106"/>
      <c r="I37" s="107"/>
      <c r="J37" s="108"/>
    </row>
    <row r="38" spans="1:10" x14ac:dyDescent="0.2">
      <c r="A38" s="133"/>
      <c r="B38" s="134" t="s">
        <v>753</v>
      </c>
      <c r="C38" s="135" t="s">
        <v>749</v>
      </c>
      <c r="D38" s="136">
        <f t="shared" si="0"/>
        <v>0</v>
      </c>
      <c r="F38" s="107"/>
      <c r="G38" s="108"/>
      <c r="H38" s="106"/>
      <c r="I38" s="107"/>
      <c r="J38" s="108"/>
    </row>
    <row r="39" spans="1:10" x14ac:dyDescent="0.2">
      <c r="A39" s="133"/>
      <c r="B39" s="134" t="s">
        <v>754</v>
      </c>
      <c r="C39" s="135" t="s">
        <v>749</v>
      </c>
      <c r="D39" s="136">
        <f t="shared" si="0"/>
        <v>0</v>
      </c>
      <c r="F39" s="107"/>
      <c r="G39" s="108"/>
      <c r="H39" s="106"/>
      <c r="I39" s="107"/>
      <c r="J39" s="108"/>
    </row>
    <row r="40" spans="1:10" x14ac:dyDescent="0.2">
      <c r="A40" s="133" t="s">
        <v>755</v>
      </c>
      <c r="B40" s="137" t="s">
        <v>810</v>
      </c>
      <c r="C40" s="144" t="s">
        <v>524</v>
      </c>
      <c r="D40" s="139">
        <f>SUM(D42:D51)</f>
        <v>0</v>
      </c>
      <c r="F40" s="107"/>
      <c r="G40" s="108"/>
      <c r="H40" s="106"/>
      <c r="I40" s="107"/>
      <c r="J40" s="108"/>
    </row>
    <row r="41" spans="1:10" x14ac:dyDescent="0.2">
      <c r="A41" s="133"/>
      <c r="B41" s="171" t="s">
        <v>740</v>
      </c>
      <c r="C41" s="172"/>
      <c r="D41" s="173"/>
      <c r="F41" s="107"/>
      <c r="G41" s="108"/>
      <c r="H41" s="106"/>
      <c r="I41" s="107"/>
      <c r="J41" s="108"/>
    </row>
    <row r="42" spans="1:10" x14ac:dyDescent="0.2">
      <c r="A42" s="133"/>
      <c r="B42" s="145" t="s">
        <v>756</v>
      </c>
      <c r="C42" s="143" t="s">
        <v>809</v>
      </c>
      <c r="D42" s="136">
        <f t="shared" ref="D42:D51" si="1">(0)*1.2</f>
        <v>0</v>
      </c>
      <c r="F42" s="107"/>
      <c r="G42" s="108"/>
      <c r="H42" s="106"/>
      <c r="I42" s="107"/>
      <c r="J42" s="108"/>
    </row>
    <row r="43" spans="1:10" x14ac:dyDescent="0.2">
      <c r="A43" s="133"/>
      <c r="B43" s="142" t="s">
        <v>758</v>
      </c>
      <c r="C43" s="143" t="s">
        <v>757</v>
      </c>
      <c r="D43" s="136">
        <f t="shared" si="1"/>
        <v>0</v>
      </c>
      <c r="F43" s="107"/>
      <c r="G43" s="108"/>
      <c r="H43" s="106"/>
      <c r="I43" s="107"/>
      <c r="J43" s="108"/>
    </row>
    <row r="44" spans="1:10" x14ac:dyDescent="0.2">
      <c r="A44" s="133"/>
      <c r="B44" s="142" t="s">
        <v>759</v>
      </c>
      <c r="C44" s="143"/>
      <c r="D44" s="136">
        <f t="shared" si="1"/>
        <v>0</v>
      </c>
      <c r="F44" s="107"/>
      <c r="G44" s="108"/>
      <c r="H44" s="106"/>
      <c r="I44" s="107"/>
      <c r="J44" s="108"/>
    </row>
    <row r="45" spans="1:10" x14ac:dyDescent="0.2">
      <c r="A45" s="133"/>
      <c r="B45" s="146" t="s">
        <v>760</v>
      </c>
      <c r="C45" s="143"/>
      <c r="D45" s="136">
        <f t="shared" si="1"/>
        <v>0</v>
      </c>
      <c r="F45" s="107"/>
      <c r="G45" s="108"/>
      <c r="H45" s="106"/>
      <c r="I45" s="107"/>
      <c r="J45" s="108"/>
    </row>
    <row r="46" spans="1:10" x14ac:dyDescent="0.2">
      <c r="A46" s="133"/>
      <c r="B46" s="142" t="s">
        <v>761</v>
      </c>
      <c r="C46" s="143" t="s">
        <v>809</v>
      </c>
      <c r="D46" s="136">
        <f t="shared" si="1"/>
        <v>0</v>
      </c>
      <c r="F46" s="107"/>
      <c r="G46" s="108"/>
      <c r="H46" s="106"/>
      <c r="I46" s="107"/>
      <c r="J46" s="108"/>
    </row>
    <row r="47" spans="1:10" x14ac:dyDescent="0.2">
      <c r="A47" s="133"/>
      <c r="B47" s="142" t="s">
        <v>762</v>
      </c>
      <c r="C47" s="143"/>
      <c r="D47" s="136">
        <f t="shared" si="1"/>
        <v>0</v>
      </c>
      <c r="F47" s="107"/>
      <c r="G47" s="108"/>
      <c r="H47" s="106"/>
      <c r="I47" s="107"/>
      <c r="J47" s="108"/>
    </row>
    <row r="48" spans="1:10" x14ac:dyDescent="0.2">
      <c r="A48" s="133"/>
      <c r="B48" s="145" t="s">
        <v>763</v>
      </c>
      <c r="C48" s="143"/>
      <c r="D48" s="136">
        <f t="shared" si="1"/>
        <v>0</v>
      </c>
      <c r="F48" s="107"/>
      <c r="G48" s="108"/>
      <c r="H48" s="106"/>
      <c r="I48" s="107"/>
      <c r="J48" s="108"/>
    </row>
    <row r="49" spans="1:10" x14ac:dyDescent="0.2">
      <c r="A49" s="133"/>
      <c r="B49" s="145" t="s">
        <v>764</v>
      </c>
      <c r="C49" s="143"/>
      <c r="D49" s="136">
        <f t="shared" si="1"/>
        <v>0</v>
      </c>
      <c r="F49" s="107"/>
      <c r="G49" s="108"/>
      <c r="H49" s="106"/>
      <c r="I49" s="107"/>
      <c r="J49" s="108"/>
    </row>
    <row r="50" spans="1:10" x14ac:dyDescent="0.2">
      <c r="A50" s="133"/>
      <c r="B50" s="147" t="s">
        <v>765</v>
      </c>
      <c r="C50" s="143"/>
      <c r="D50" s="136">
        <f t="shared" si="1"/>
        <v>0</v>
      </c>
      <c r="F50" s="107"/>
      <c r="G50" s="108"/>
      <c r="H50" s="106"/>
      <c r="I50" s="107"/>
      <c r="J50" s="108"/>
    </row>
    <row r="51" spans="1:10" x14ac:dyDescent="0.2">
      <c r="A51" s="133"/>
      <c r="B51" s="147" t="s">
        <v>766</v>
      </c>
      <c r="C51" s="143"/>
      <c r="D51" s="136">
        <f t="shared" si="1"/>
        <v>0</v>
      </c>
      <c r="F51" s="107"/>
      <c r="G51" s="108"/>
      <c r="H51" s="106"/>
      <c r="I51" s="107"/>
      <c r="J51" s="108"/>
    </row>
    <row r="52" spans="1:10" x14ac:dyDescent="0.2">
      <c r="A52" s="133" t="s">
        <v>767</v>
      </c>
      <c r="B52" s="137" t="s">
        <v>768</v>
      </c>
      <c r="C52" s="144" t="s">
        <v>524</v>
      </c>
      <c r="D52" s="139">
        <f>SUM(D55:D56)</f>
        <v>0</v>
      </c>
      <c r="F52" s="107"/>
      <c r="G52" s="108"/>
      <c r="H52" s="106"/>
      <c r="I52" s="107"/>
      <c r="J52" s="108"/>
    </row>
    <row r="53" spans="1:10" x14ac:dyDescent="0.2">
      <c r="A53" s="133"/>
      <c r="B53" s="171" t="s">
        <v>740</v>
      </c>
      <c r="C53" s="172"/>
      <c r="D53" s="173"/>
      <c r="F53" s="107"/>
      <c r="G53" s="108"/>
      <c r="H53" s="106"/>
      <c r="I53" s="107"/>
      <c r="J53" s="108"/>
    </row>
    <row r="54" spans="1:10" x14ac:dyDescent="0.2">
      <c r="A54" s="133"/>
      <c r="B54" s="134" t="s">
        <v>808</v>
      </c>
      <c r="C54" s="148"/>
      <c r="D54" s="136">
        <f>(0)*1.2</f>
        <v>0</v>
      </c>
      <c r="F54" s="107"/>
      <c r="G54" s="108"/>
      <c r="H54" s="106"/>
      <c r="I54" s="107"/>
      <c r="J54" s="108"/>
    </row>
    <row r="55" spans="1:10" x14ac:dyDescent="0.2">
      <c r="A55" s="133"/>
      <c r="B55" s="134" t="s">
        <v>769</v>
      </c>
      <c r="C55" s="149"/>
      <c r="D55" s="136">
        <f>(0)*1.2</f>
        <v>0</v>
      </c>
      <c r="F55" s="107"/>
      <c r="G55" s="108"/>
      <c r="H55" s="106"/>
      <c r="I55" s="107"/>
      <c r="J55" s="108"/>
    </row>
    <row r="56" spans="1:10" x14ac:dyDescent="0.2">
      <c r="A56" s="133"/>
      <c r="B56" s="134" t="s">
        <v>770</v>
      </c>
      <c r="C56" s="149"/>
      <c r="D56" s="136">
        <f>(0)*1.2</f>
        <v>0</v>
      </c>
      <c r="F56" s="107"/>
      <c r="G56" s="108"/>
      <c r="H56" s="106"/>
      <c r="I56" s="107"/>
      <c r="J56" s="108"/>
    </row>
    <row r="57" spans="1:10" x14ac:dyDescent="0.2">
      <c r="A57" s="133" t="s">
        <v>772</v>
      </c>
      <c r="B57" s="137" t="s">
        <v>773</v>
      </c>
      <c r="C57" s="144" t="s">
        <v>524</v>
      </c>
      <c r="D57" s="139">
        <f>SUM(D59:D62)</f>
        <v>0</v>
      </c>
      <c r="F57" s="107"/>
      <c r="G57" s="108"/>
      <c r="H57" s="106"/>
      <c r="I57" s="107"/>
      <c r="J57" s="108"/>
    </row>
    <row r="58" spans="1:10" x14ac:dyDescent="0.2">
      <c r="A58" s="133"/>
      <c r="B58" s="171" t="s">
        <v>740</v>
      </c>
      <c r="C58" s="172"/>
      <c r="D58" s="173"/>
      <c r="F58" s="107"/>
      <c r="G58" s="108"/>
      <c r="H58" s="106"/>
      <c r="I58" s="107"/>
      <c r="J58" s="108"/>
    </row>
    <row r="59" spans="1:10" x14ac:dyDescent="0.2">
      <c r="A59" s="133"/>
      <c r="B59" s="134" t="s">
        <v>774</v>
      </c>
      <c r="C59" s="149" t="s">
        <v>524</v>
      </c>
      <c r="D59" s="136">
        <f t="shared" ref="D59:D62" si="2">(0)*1.2</f>
        <v>0</v>
      </c>
      <c r="F59" s="107"/>
      <c r="G59" s="108"/>
      <c r="H59" s="106"/>
      <c r="I59" s="107"/>
      <c r="J59" s="108"/>
    </row>
    <row r="60" spans="1:10" x14ac:dyDescent="0.2">
      <c r="A60" s="133"/>
      <c r="B60" s="147" t="s">
        <v>775</v>
      </c>
      <c r="C60" s="149"/>
      <c r="D60" s="136">
        <f t="shared" si="2"/>
        <v>0</v>
      </c>
      <c r="F60" s="107"/>
      <c r="G60" s="108"/>
      <c r="H60" s="106"/>
      <c r="I60" s="107"/>
      <c r="J60" s="108"/>
    </row>
    <row r="61" spans="1:10" x14ac:dyDescent="0.2">
      <c r="A61" s="133"/>
      <c r="B61" s="147" t="s">
        <v>776</v>
      </c>
      <c r="C61" s="149"/>
      <c r="D61" s="136">
        <f t="shared" si="2"/>
        <v>0</v>
      </c>
      <c r="F61" s="107"/>
      <c r="G61" s="108"/>
      <c r="H61" s="106"/>
      <c r="I61" s="107"/>
      <c r="J61" s="108"/>
    </row>
    <row r="62" spans="1:10" x14ac:dyDescent="0.2">
      <c r="A62" s="133"/>
      <c r="B62" s="134" t="s">
        <v>771</v>
      </c>
      <c r="C62" s="149" t="s">
        <v>757</v>
      </c>
      <c r="D62" s="136">
        <f t="shared" si="2"/>
        <v>0</v>
      </c>
      <c r="F62" s="107"/>
      <c r="G62" s="108"/>
      <c r="H62" s="106"/>
      <c r="I62" s="107"/>
      <c r="J62" s="108"/>
    </row>
    <row r="63" spans="1:10" x14ac:dyDescent="0.2">
      <c r="A63" s="133" t="s">
        <v>777</v>
      </c>
      <c r="B63" s="134" t="s">
        <v>778</v>
      </c>
      <c r="C63" s="149" t="s">
        <v>524</v>
      </c>
      <c r="D63" s="136">
        <v>0</v>
      </c>
      <c r="F63" s="107"/>
      <c r="G63" s="108"/>
      <c r="H63" s="106"/>
      <c r="I63" s="107"/>
      <c r="J63" s="108"/>
    </row>
    <row r="64" spans="1:10" x14ac:dyDescent="0.2">
      <c r="A64" s="133" t="s">
        <v>779</v>
      </c>
      <c r="B64" s="134" t="s">
        <v>780</v>
      </c>
      <c r="C64" s="149" t="s">
        <v>524</v>
      </c>
      <c r="D64" s="136">
        <f>SUM(D65:D65)</f>
        <v>0</v>
      </c>
      <c r="F64" s="107"/>
      <c r="G64" s="108"/>
      <c r="H64" s="106"/>
      <c r="I64" s="107"/>
      <c r="J64" s="108"/>
    </row>
    <row r="65" spans="1:10" x14ac:dyDescent="0.2">
      <c r="A65" s="133"/>
      <c r="B65" s="134" t="s">
        <v>781</v>
      </c>
      <c r="C65" s="149" t="s">
        <v>782</v>
      </c>
      <c r="D65" s="136">
        <v>0</v>
      </c>
      <c r="F65" s="107"/>
      <c r="G65" s="108"/>
      <c r="H65" s="106"/>
      <c r="I65" s="107"/>
      <c r="J65" s="108"/>
    </row>
    <row r="66" spans="1:10" x14ac:dyDescent="0.2">
      <c r="A66" s="133" t="s">
        <v>783</v>
      </c>
      <c r="B66" s="134" t="s">
        <v>784</v>
      </c>
      <c r="C66" s="149" t="s">
        <v>524</v>
      </c>
      <c r="D66" s="136">
        <f>SUM(D68:D68)</f>
        <v>0</v>
      </c>
      <c r="F66" s="107"/>
      <c r="G66" s="108"/>
      <c r="H66" s="106"/>
      <c r="I66" s="107"/>
      <c r="J66" s="108"/>
    </row>
    <row r="67" spans="1:10" x14ac:dyDescent="0.2">
      <c r="A67" s="133"/>
      <c r="B67" s="171" t="s">
        <v>740</v>
      </c>
      <c r="C67" s="172"/>
      <c r="D67" s="173"/>
      <c r="F67" s="107"/>
      <c r="G67" s="108"/>
      <c r="H67" s="106"/>
      <c r="I67" s="107"/>
      <c r="J67" s="108"/>
    </row>
    <row r="68" spans="1:10" x14ac:dyDescent="0.2">
      <c r="A68" s="133"/>
      <c r="B68" s="140" t="s">
        <v>785</v>
      </c>
      <c r="C68" s="135" t="s">
        <v>524</v>
      </c>
      <c r="D68" s="150">
        <v>0</v>
      </c>
      <c r="F68" s="107"/>
      <c r="G68" s="108"/>
      <c r="H68" s="106"/>
      <c r="I68" s="107"/>
      <c r="J68" s="108"/>
    </row>
    <row r="69" spans="1:10" ht="26.25" customHeight="1" x14ac:dyDescent="0.2">
      <c r="A69" s="133" t="s">
        <v>786</v>
      </c>
      <c r="B69" s="134" t="s">
        <v>806</v>
      </c>
      <c r="C69" s="149" t="s">
        <v>524</v>
      </c>
      <c r="D69" s="151">
        <f>1476.79+(612.61*6)</f>
        <v>5152.45</v>
      </c>
      <c r="F69" s="107"/>
      <c r="G69" s="108"/>
      <c r="H69" s="106"/>
      <c r="I69" s="107"/>
      <c r="J69" s="108"/>
    </row>
    <row r="70" spans="1:10" ht="24.75" customHeight="1" x14ac:dyDescent="0.2">
      <c r="A70" s="133"/>
      <c r="B70" s="134" t="s">
        <v>787</v>
      </c>
      <c r="C70" s="149" t="s">
        <v>524</v>
      </c>
      <c r="D70" s="151">
        <v>0</v>
      </c>
      <c r="F70" s="107"/>
      <c r="G70" s="108"/>
      <c r="H70" s="106"/>
      <c r="I70" s="107"/>
      <c r="J70" s="108"/>
    </row>
    <row r="71" spans="1:10" ht="25.5" x14ac:dyDescent="0.2">
      <c r="A71" s="133" t="s">
        <v>788</v>
      </c>
      <c r="B71" s="134" t="s">
        <v>789</v>
      </c>
      <c r="C71" s="149" t="s">
        <v>524</v>
      </c>
      <c r="D71" s="151">
        <v>0</v>
      </c>
      <c r="F71" s="107"/>
      <c r="G71" s="108"/>
      <c r="H71" s="106"/>
      <c r="I71" s="107"/>
      <c r="J71" s="108"/>
    </row>
    <row r="72" spans="1:10" ht="25.5" x14ac:dyDescent="0.2">
      <c r="A72" s="133" t="s">
        <v>790</v>
      </c>
      <c r="B72" s="134" t="s">
        <v>791</v>
      </c>
      <c r="C72" s="149" t="s">
        <v>524</v>
      </c>
      <c r="D72" s="151">
        <v>0</v>
      </c>
      <c r="F72" s="107"/>
      <c r="G72" s="108"/>
      <c r="H72" s="106"/>
      <c r="I72" s="107"/>
      <c r="J72" s="108"/>
    </row>
    <row r="73" spans="1:10" ht="25.5" x14ac:dyDescent="0.2">
      <c r="A73" s="133" t="s">
        <v>792</v>
      </c>
      <c r="B73" s="134" t="s">
        <v>793</v>
      </c>
      <c r="C73" s="149" t="s">
        <v>524</v>
      </c>
      <c r="D73" s="151">
        <v>812.7</v>
      </c>
      <c r="F73" s="107"/>
      <c r="G73" s="108"/>
      <c r="H73" s="106"/>
      <c r="I73" s="107"/>
      <c r="J73" s="108"/>
    </row>
    <row r="74" spans="1:10" ht="25.5" x14ac:dyDescent="0.2">
      <c r="A74" s="133" t="s">
        <v>794</v>
      </c>
      <c r="B74" s="134" t="s">
        <v>795</v>
      </c>
      <c r="C74" s="149" t="s">
        <v>524</v>
      </c>
      <c r="D74" s="151">
        <f>299.54+1615</f>
        <v>1914.54</v>
      </c>
      <c r="F74" s="107"/>
      <c r="G74" s="108"/>
      <c r="H74" s="106"/>
      <c r="I74" s="107"/>
      <c r="J74" s="108"/>
    </row>
    <row r="75" spans="1:10" ht="27" customHeight="1" x14ac:dyDescent="0.2">
      <c r="A75" s="133" t="s">
        <v>796</v>
      </c>
      <c r="B75" s="134" t="s">
        <v>797</v>
      </c>
      <c r="C75" s="149" t="s">
        <v>524</v>
      </c>
      <c r="D75" s="151">
        <v>0</v>
      </c>
      <c r="F75" s="107"/>
      <c r="G75" s="108"/>
      <c r="H75" s="106"/>
      <c r="I75" s="107"/>
      <c r="J75" s="108"/>
    </row>
    <row r="76" spans="1:10" x14ac:dyDescent="0.2">
      <c r="A76" s="133" t="s">
        <v>798</v>
      </c>
      <c r="B76" s="134" t="s">
        <v>799</v>
      </c>
      <c r="C76" s="149" t="s">
        <v>524</v>
      </c>
      <c r="D76" s="151">
        <v>0</v>
      </c>
      <c r="F76" s="107"/>
      <c r="G76" s="108"/>
      <c r="H76" s="106"/>
      <c r="I76" s="107"/>
      <c r="J76" s="108"/>
    </row>
    <row r="77" spans="1:10" ht="38.25" x14ac:dyDescent="0.2">
      <c r="A77" s="133" t="s">
        <v>800</v>
      </c>
      <c r="B77" s="134" t="s">
        <v>801</v>
      </c>
      <c r="C77" s="149" t="s">
        <v>524</v>
      </c>
      <c r="D77" s="151">
        <v>0</v>
      </c>
      <c r="F77" s="107"/>
      <c r="G77" s="108"/>
      <c r="H77" s="106"/>
      <c r="I77" s="107"/>
      <c r="J77" s="108"/>
    </row>
    <row r="78" spans="1:10" ht="51" x14ac:dyDescent="0.2">
      <c r="A78" s="133" t="s">
        <v>802</v>
      </c>
      <c r="B78" s="134" t="s">
        <v>803</v>
      </c>
      <c r="C78" s="149" t="s">
        <v>524</v>
      </c>
      <c r="D78" s="151">
        <f>(383.13*6)</f>
        <v>2298.7799999999997</v>
      </c>
      <c r="F78" s="107"/>
      <c r="G78" s="108"/>
      <c r="H78" s="106"/>
      <c r="I78" s="107"/>
      <c r="J78" s="108"/>
    </row>
    <row r="79" spans="1:10" x14ac:dyDescent="0.2">
      <c r="A79" s="133" t="s">
        <v>804</v>
      </c>
      <c r="B79" s="137" t="s">
        <v>805</v>
      </c>
      <c r="C79" s="144" t="s">
        <v>524</v>
      </c>
      <c r="D79" s="152">
        <f>D28+D29+D30+D31+D40+D52+D57+D63+D64+D66+D69+D70+D71+D72+D73+D74+D75+D76+D77+D78</f>
        <v>17188.64</v>
      </c>
      <c r="E79" s="11"/>
      <c r="F79" s="107"/>
      <c r="G79" s="108"/>
      <c r="H79" s="106"/>
      <c r="I79" s="107"/>
      <c r="J79" s="108"/>
    </row>
    <row r="80" spans="1:10" x14ac:dyDescent="0.2">
      <c r="A80" s="170" t="s">
        <v>284</v>
      </c>
      <c r="B80" s="170"/>
      <c r="C80" s="170"/>
      <c r="D80" s="170"/>
      <c r="F80" s="107"/>
      <c r="G80" s="108"/>
      <c r="H80" s="106"/>
      <c r="I80" s="107"/>
      <c r="J80" s="108"/>
    </row>
    <row r="81" spans="1:10" ht="15" customHeight="1" x14ac:dyDescent="0.2">
      <c r="A81" s="115" t="s">
        <v>604</v>
      </c>
      <c r="B81" s="153" t="s">
        <v>285</v>
      </c>
      <c r="C81" s="117" t="s">
        <v>510</v>
      </c>
      <c r="D81" s="118"/>
      <c r="F81" s="107"/>
      <c r="G81" s="108"/>
      <c r="H81" s="106"/>
      <c r="I81" s="107"/>
      <c r="J81" s="108"/>
    </row>
    <row r="82" spans="1:10" x14ac:dyDescent="0.2">
      <c r="A82" s="115" t="s">
        <v>605</v>
      </c>
      <c r="B82" s="153" t="s">
        <v>286</v>
      </c>
      <c r="C82" s="117" t="s">
        <v>510</v>
      </c>
      <c r="D82" s="118"/>
      <c r="F82" s="107"/>
      <c r="G82" s="108"/>
      <c r="H82" s="106"/>
      <c r="I82" s="109"/>
      <c r="J82" s="108"/>
    </row>
    <row r="83" spans="1:10" x14ac:dyDescent="0.2">
      <c r="A83" s="115" t="s">
        <v>606</v>
      </c>
      <c r="B83" s="153" t="s">
        <v>287</v>
      </c>
      <c r="C83" s="117" t="s">
        <v>510</v>
      </c>
      <c r="D83" s="118"/>
      <c r="F83" s="107"/>
      <c r="G83" s="108"/>
      <c r="H83" s="106"/>
      <c r="I83" s="109"/>
      <c r="J83" s="108"/>
    </row>
    <row r="84" spans="1:10" ht="12.75" customHeight="1" x14ac:dyDescent="0.2">
      <c r="A84" s="115" t="s">
        <v>607</v>
      </c>
      <c r="B84" s="121" t="s">
        <v>288</v>
      </c>
      <c r="C84" s="117" t="s">
        <v>524</v>
      </c>
      <c r="D84" s="118"/>
      <c r="F84" s="107"/>
      <c r="G84" s="108"/>
      <c r="H84" s="106"/>
      <c r="I84" s="107"/>
      <c r="J84" s="108"/>
    </row>
    <row r="85" spans="1:10" x14ac:dyDescent="0.2">
      <c r="A85" s="170" t="s">
        <v>84</v>
      </c>
      <c r="B85" s="170"/>
      <c r="C85" s="170"/>
      <c r="D85" s="170"/>
      <c r="F85" s="107"/>
      <c r="G85" s="108"/>
      <c r="H85" s="106"/>
      <c r="I85" s="107"/>
      <c r="J85" s="108"/>
    </row>
    <row r="86" spans="1:10" ht="25.5" x14ac:dyDescent="0.2">
      <c r="A86" s="115" t="s">
        <v>608</v>
      </c>
      <c r="B86" s="121" t="s">
        <v>85</v>
      </c>
      <c r="C86" s="117" t="s">
        <v>524</v>
      </c>
      <c r="D86" s="154">
        <f>D88</f>
        <v>0</v>
      </c>
      <c r="F86" s="107"/>
      <c r="G86" s="108"/>
      <c r="H86" s="106"/>
      <c r="I86" s="107"/>
      <c r="J86" s="108"/>
    </row>
    <row r="87" spans="1:10" x14ac:dyDescent="0.2">
      <c r="A87" s="115" t="s">
        <v>609</v>
      </c>
      <c r="B87" s="155" t="s">
        <v>86</v>
      </c>
      <c r="C87" s="117" t="s">
        <v>524</v>
      </c>
      <c r="D87" s="118"/>
      <c r="F87" s="107"/>
      <c r="G87" s="108"/>
      <c r="H87" s="106"/>
      <c r="I87" s="107"/>
      <c r="J87" s="108"/>
    </row>
    <row r="88" spans="1:10" x14ac:dyDescent="0.2">
      <c r="A88" s="115" t="s">
        <v>610</v>
      </c>
      <c r="B88" s="155" t="s">
        <v>87</v>
      </c>
      <c r="C88" s="117" t="s">
        <v>524</v>
      </c>
      <c r="D88" s="156">
        <v>0</v>
      </c>
      <c r="F88" s="107"/>
      <c r="G88" s="108"/>
      <c r="H88" s="106"/>
      <c r="I88" s="107"/>
      <c r="J88" s="108"/>
    </row>
    <row r="89" spans="1:10" ht="25.5" x14ac:dyDescent="0.2">
      <c r="A89" s="115" t="s">
        <v>611</v>
      </c>
      <c r="B89" s="121" t="s">
        <v>88</v>
      </c>
      <c r="C89" s="117" t="s">
        <v>524</v>
      </c>
      <c r="D89" s="154">
        <f>D91+D86</f>
        <v>8233.3700000000008</v>
      </c>
      <c r="F89" s="107"/>
      <c r="G89" s="108"/>
      <c r="H89" s="106"/>
      <c r="I89" s="107"/>
      <c r="J89" s="108"/>
    </row>
    <row r="90" spans="1:10" x14ac:dyDescent="0.2">
      <c r="A90" s="115" t="s">
        <v>612</v>
      </c>
      <c r="B90" s="155" t="s">
        <v>86</v>
      </c>
      <c r="C90" s="117" t="s">
        <v>524</v>
      </c>
      <c r="D90" s="118"/>
      <c r="F90" s="107"/>
      <c r="G90" s="108"/>
      <c r="H90" s="106"/>
      <c r="I90" s="107"/>
      <c r="J90" s="108"/>
    </row>
    <row r="91" spans="1:10" x14ac:dyDescent="0.2">
      <c r="A91" s="115" t="s">
        <v>613</v>
      </c>
      <c r="B91" s="155" t="s">
        <v>87</v>
      </c>
      <c r="C91" s="117" t="s">
        <v>524</v>
      </c>
      <c r="D91" s="156">
        <f>D25</f>
        <v>8233.3700000000008</v>
      </c>
      <c r="F91" s="107"/>
      <c r="G91" s="108"/>
      <c r="H91" s="106"/>
      <c r="I91" s="107"/>
      <c r="J91" s="108"/>
    </row>
    <row r="92" spans="1:10" x14ac:dyDescent="0.2">
      <c r="A92" s="170" t="s">
        <v>289</v>
      </c>
      <c r="B92" s="170"/>
      <c r="C92" s="170"/>
      <c r="D92" s="170"/>
      <c r="F92" s="107"/>
      <c r="G92" s="108"/>
      <c r="H92" s="106"/>
      <c r="I92" s="107"/>
      <c r="J92" s="108"/>
    </row>
    <row r="93" spans="1:10" x14ac:dyDescent="0.2">
      <c r="A93" s="115" t="s">
        <v>675</v>
      </c>
      <c r="B93" s="157" t="s">
        <v>676</v>
      </c>
      <c r="C93" s="117" t="s">
        <v>489</v>
      </c>
      <c r="D93" s="118"/>
      <c r="E93" s="20"/>
      <c r="F93" s="107"/>
      <c r="G93" s="108"/>
      <c r="H93" s="106"/>
      <c r="I93" s="107"/>
      <c r="J93" s="108"/>
    </row>
    <row r="94" spans="1:10" x14ac:dyDescent="0.2">
      <c r="A94" s="119" t="s">
        <v>677</v>
      </c>
      <c r="B94" s="121" t="s">
        <v>657</v>
      </c>
      <c r="C94" s="118" t="s">
        <v>489</v>
      </c>
      <c r="D94" s="118" t="s">
        <v>349</v>
      </c>
      <c r="E94" s="20"/>
      <c r="F94" s="106"/>
      <c r="G94" s="106"/>
      <c r="H94" s="106"/>
      <c r="I94" s="107"/>
      <c r="J94" s="108"/>
    </row>
    <row r="95" spans="1:10" ht="14.25" customHeight="1" x14ac:dyDescent="0.2">
      <c r="A95" s="119" t="s">
        <v>678</v>
      </c>
      <c r="B95" s="121" t="s">
        <v>89</v>
      </c>
      <c r="C95" s="118" t="s">
        <v>62</v>
      </c>
      <c r="D95" s="158">
        <f>D96/((2369.2*6+2552.1*6)/12)</f>
        <v>0</v>
      </c>
      <c r="E95" s="16"/>
      <c r="F95" s="105"/>
      <c r="G95" s="105"/>
      <c r="H95" s="106"/>
      <c r="I95" s="107"/>
      <c r="J95" s="108"/>
    </row>
    <row r="96" spans="1:10" x14ac:dyDescent="0.2">
      <c r="A96" s="119" t="s">
        <v>679</v>
      </c>
      <c r="B96" s="121" t="s">
        <v>163</v>
      </c>
      <c r="C96" s="118" t="s">
        <v>524</v>
      </c>
      <c r="D96" s="127">
        <v>0</v>
      </c>
      <c r="E96" s="16"/>
      <c r="F96" s="107"/>
      <c r="G96" s="110"/>
      <c r="H96" s="106"/>
      <c r="I96" s="107"/>
      <c r="J96" s="108"/>
    </row>
    <row r="97" spans="1:10" x14ac:dyDescent="0.2">
      <c r="A97" s="119" t="s">
        <v>680</v>
      </c>
      <c r="B97" s="121" t="s">
        <v>290</v>
      </c>
      <c r="C97" s="118" t="s">
        <v>524</v>
      </c>
      <c r="D97" s="127">
        <v>0</v>
      </c>
      <c r="F97" s="107"/>
      <c r="G97" s="110"/>
      <c r="H97" s="106"/>
      <c r="I97" s="107"/>
      <c r="J97" s="108"/>
    </row>
    <row r="98" spans="1:10" x14ac:dyDescent="0.2">
      <c r="A98" s="119" t="s">
        <v>681</v>
      </c>
      <c r="B98" s="121" t="s">
        <v>291</v>
      </c>
      <c r="C98" s="118" t="s">
        <v>524</v>
      </c>
      <c r="D98" s="127">
        <f>D96-D97</f>
        <v>0</v>
      </c>
      <c r="E98" s="16"/>
      <c r="F98" s="107"/>
      <c r="G98" s="110"/>
      <c r="H98" s="106"/>
      <c r="I98" s="106"/>
      <c r="J98" s="106"/>
    </row>
    <row r="99" spans="1:10" ht="25.5" x14ac:dyDescent="0.2">
      <c r="A99" s="119" t="s">
        <v>682</v>
      </c>
      <c r="B99" s="121" t="s">
        <v>292</v>
      </c>
      <c r="C99" s="118" t="s">
        <v>524</v>
      </c>
      <c r="D99" s="127">
        <f>D96</f>
        <v>0</v>
      </c>
      <c r="F99" s="107"/>
      <c r="G99" s="110"/>
      <c r="H99" s="106"/>
      <c r="I99" s="106"/>
      <c r="J99" s="106"/>
    </row>
    <row r="100" spans="1:10" ht="12.75" customHeight="1" x14ac:dyDescent="0.2">
      <c r="A100" s="119" t="s">
        <v>683</v>
      </c>
      <c r="B100" s="121" t="s">
        <v>293</v>
      </c>
      <c r="C100" s="118" t="s">
        <v>524</v>
      </c>
      <c r="D100" s="127">
        <f>D97</f>
        <v>0</v>
      </c>
      <c r="F100" s="107"/>
      <c r="G100" s="110"/>
      <c r="H100" s="106"/>
      <c r="I100" s="106"/>
      <c r="J100" s="106"/>
    </row>
    <row r="101" spans="1:10" ht="25.5" x14ac:dyDescent="0.2">
      <c r="A101" s="119" t="s">
        <v>684</v>
      </c>
      <c r="B101" s="121" t="s">
        <v>294</v>
      </c>
      <c r="C101" s="118" t="s">
        <v>524</v>
      </c>
      <c r="D101" s="127">
        <f>D98</f>
        <v>0</v>
      </c>
      <c r="E101" s="11"/>
      <c r="F101" s="107"/>
      <c r="G101" s="108"/>
      <c r="H101" s="106"/>
      <c r="I101" s="106"/>
      <c r="J101" s="106"/>
    </row>
    <row r="102" spans="1:10" ht="25.5" x14ac:dyDescent="0.2">
      <c r="A102" s="119" t="s">
        <v>622</v>
      </c>
      <c r="B102" s="121" t="s">
        <v>295</v>
      </c>
      <c r="C102" s="118" t="s">
        <v>524</v>
      </c>
      <c r="D102" s="127"/>
      <c r="F102" s="106"/>
      <c r="G102" s="106"/>
      <c r="H102" s="106"/>
      <c r="I102" s="106"/>
      <c r="J102" s="106"/>
    </row>
    <row r="103" spans="1:10" x14ac:dyDescent="0.2">
      <c r="A103" s="119" t="s">
        <v>685</v>
      </c>
      <c r="B103" s="157" t="s">
        <v>686</v>
      </c>
      <c r="C103" s="118" t="s">
        <v>489</v>
      </c>
      <c r="D103" s="118"/>
    </row>
    <row r="104" spans="1:10" x14ac:dyDescent="0.2">
      <c r="A104" s="119" t="s">
        <v>687</v>
      </c>
      <c r="B104" s="121" t="s">
        <v>657</v>
      </c>
      <c r="C104" s="118" t="s">
        <v>489</v>
      </c>
      <c r="D104" s="159" t="s">
        <v>348</v>
      </c>
    </row>
    <row r="105" spans="1:10" x14ac:dyDescent="0.2">
      <c r="A105" s="119" t="s">
        <v>688</v>
      </c>
      <c r="B105" s="121" t="s">
        <v>89</v>
      </c>
      <c r="C105" s="118" t="s">
        <v>62</v>
      </c>
      <c r="D105" s="160">
        <f>D106/((33.31*6+35.38*6)/12)</f>
        <v>0</v>
      </c>
    </row>
    <row r="106" spans="1:10" x14ac:dyDescent="0.2">
      <c r="A106" s="119" t="s">
        <v>689</v>
      </c>
      <c r="B106" s="121" t="s">
        <v>163</v>
      </c>
      <c r="C106" s="118" t="s">
        <v>524</v>
      </c>
      <c r="D106" s="127">
        <v>0</v>
      </c>
    </row>
    <row r="107" spans="1:10" x14ac:dyDescent="0.2">
      <c r="A107" s="89" t="s">
        <v>690</v>
      </c>
      <c r="B107" s="43" t="s">
        <v>290</v>
      </c>
      <c r="C107" s="33" t="s">
        <v>524</v>
      </c>
      <c r="D107" s="86">
        <v>0</v>
      </c>
    </row>
    <row r="108" spans="1:10" x14ac:dyDescent="0.2">
      <c r="A108" s="89" t="s">
        <v>691</v>
      </c>
      <c r="B108" s="43" t="s">
        <v>291</v>
      </c>
      <c r="C108" s="33" t="s">
        <v>524</v>
      </c>
      <c r="D108" s="86">
        <f>D106-D107</f>
        <v>0</v>
      </c>
    </row>
    <row r="109" spans="1:10" ht="25.5" x14ac:dyDescent="0.2">
      <c r="A109" s="89" t="s">
        <v>692</v>
      </c>
      <c r="B109" s="43" t="s">
        <v>292</v>
      </c>
      <c r="C109" s="33" t="s">
        <v>524</v>
      </c>
      <c r="D109" s="86">
        <f>D106</f>
        <v>0</v>
      </c>
    </row>
    <row r="110" spans="1:10" ht="25.5" x14ac:dyDescent="0.2">
      <c r="A110" s="89" t="s">
        <v>693</v>
      </c>
      <c r="B110" s="43" t="s">
        <v>293</v>
      </c>
      <c r="C110" s="33" t="s">
        <v>524</v>
      </c>
      <c r="D110" s="86">
        <f>D107</f>
        <v>0</v>
      </c>
    </row>
    <row r="111" spans="1:10" ht="25.5" x14ac:dyDescent="0.2">
      <c r="A111" s="89" t="s">
        <v>694</v>
      </c>
      <c r="B111" s="43" t="s">
        <v>294</v>
      </c>
      <c r="C111" s="33" t="s">
        <v>524</v>
      </c>
      <c r="D111" s="86">
        <f>D108</f>
        <v>0</v>
      </c>
    </row>
    <row r="112" spans="1:10" x14ac:dyDescent="0.2">
      <c r="A112" s="89" t="s">
        <v>695</v>
      </c>
      <c r="B112" s="85" t="s">
        <v>696</v>
      </c>
      <c r="C112" s="33" t="s">
        <v>489</v>
      </c>
      <c r="D112" s="87"/>
    </row>
    <row r="113" spans="1:4" x14ac:dyDescent="0.2">
      <c r="A113" s="89" t="s">
        <v>697</v>
      </c>
      <c r="B113" s="43" t="s">
        <v>657</v>
      </c>
      <c r="C113" s="33" t="s">
        <v>489</v>
      </c>
      <c r="D113" s="87" t="s">
        <v>348</v>
      </c>
    </row>
    <row r="114" spans="1:4" x14ac:dyDescent="0.2">
      <c r="A114" s="89" t="s">
        <v>698</v>
      </c>
      <c r="B114" s="43" t="s">
        <v>89</v>
      </c>
      <c r="C114" s="33" t="s">
        <v>62</v>
      </c>
      <c r="D114" s="88">
        <f>D115/((28.84*6+30.73*6)/12)</f>
        <v>0</v>
      </c>
    </row>
    <row r="115" spans="1:4" x14ac:dyDescent="0.2">
      <c r="A115" s="89" t="s">
        <v>699</v>
      </c>
      <c r="B115" s="43" t="s">
        <v>163</v>
      </c>
      <c r="C115" s="33" t="s">
        <v>524</v>
      </c>
      <c r="D115" s="86">
        <v>0</v>
      </c>
    </row>
    <row r="116" spans="1:4" x14ac:dyDescent="0.2">
      <c r="A116" s="89" t="s">
        <v>700</v>
      </c>
      <c r="B116" s="43" t="s">
        <v>290</v>
      </c>
      <c r="C116" s="33" t="s">
        <v>524</v>
      </c>
      <c r="D116" s="86">
        <v>0</v>
      </c>
    </row>
    <row r="117" spans="1:4" x14ac:dyDescent="0.2">
      <c r="A117" s="89" t="s">
        <v>701</v>
      </c>
      <c r="B117" s="43" t="s">
        <v>291</v>
      </c>
      <c r="C117" s="33" t="s">
        <v>524</v>
      </c>
      <c r="D117" s="86">
        <f>D115-D116</f>
        <v>0</v>
      </c>
    </row>
    <row r="118" spans="1:4" ht="25.5" x14ac:dyDescent="0.2">
      <c r="A118" s="89" t="s">
        <v>702</v>
      </c>
      <c r="B118" s="43" t="s">
        <v>292</v>
      </c>
      <c r="C118" s="33" t="s">
        <v>524</v>
      </c>
      <c r="D118" s="86">
        <f>D115</f>
        <v>0</v>
      </c>
    </row>
    <row r="119" spans="1:4" ht="25.5" x14ac:dyDescent="0.2">
      <c r="A119" s="89" t="s">
        <v>703</v>
      </c>
      <c r="B119" s="43" t="s">
        <v>293</v>
      </c>
      <c r="C119" s="33" t="s">
        <v>524</v>
      </c>
      <c r="D119" s="86">
        <f>D116</f>
        <v>0</v>
      </c>
    </row>
    <row r="120" spans="1:4" ht="25.5" x14ac:dyDescent="0.2">
      <c r="A120" s="89" t="s">
        <v>704</v>
      </c>
      <c r="B120" s="43" t="s">
        <v>294</v>
      </c>
      <c r="C120" s="33" t="s">
        <v>524</v>
      </c>
      <c r="D120" s="86">
        <f>D117</f>
        <v>0</v>
      </c>
    </row>
    <row r="121" spans="1:4" ht="13.5" customHeight="1" x14ac:dyDescent="0.2">
      <c r="A121" s="89" t="s">
        <v>705</v>
      </c>
      <c r="B121" s="85" t="s">
        <v>706</v>
      </c>
      <c r="C121" s="33" t="s">
        <v>489</v>
      </c>
      <c r="D121" s="33"/>
    </row>
    <row r="122" spans="1:4" x14ac:dyDescent="0.2">
      <c r="A122" s="89" t="s">
        <v>707</v>
      </c>
      <c r="B122" s="43" t="s">
        <v>657</v>
      </c>
      <c r="C122" s="33" t="s">
        <v>489</v>
      </c>
      <c r="D122" s="87" t="s">
        <v>662</v>
      </c>
    </row>
    <row r="123" spans="1:4" x14ac:dyDescent="0.2">
      <c r="A123" s="89" t="s">
        <v>708</v>
      </c>
      <c r="B123" s="43" t="s">
        <v>89</v>
      </c>
      <c r="C123" s="33" t="s">
        <v>62</v>
      </c>
      <c r="D123" s="88">
        <f>D124/((5.38*6+5.56*6)/12)</f>
        <v>0</v>
      </c>
    </row>
    <row r="124" spans="1:4" x14ac:dyDescent="0.2">
      <c r="A124" s="89" t="s">
        <v>709</v>
      </c>
      <c r="B124" s="43" t="s">
        <v>163</v>
      </c>
      <c r="C124" s="33" t="s">
        <v>524</v>
      </c>
      <c r="D124" s="86">
        <v>0</v>
      </c>
    </row>
    <row r="125" spans="1:4" x14ac:dyDescent="0.2">
      <c r="A125" s="89" t="s">
        <v>710</v>
      </c>
      <c r="B125" s="43" t="s">
        <v>290</v>
      </c>
      <c r="C125" s="33" t="s">
        <v>524</v>
      </c>
      <c r="D125" s="86">
        <v>0</v>
      </c>
    </row>
    <row r="126" spans="1:4" x14ac:dyDescent="0.2">
      <c r="A126" s="89" t="s">
        <v>711</v>
      </c>
      <c r="B126" s="43" t="s">
        <v>291</v>
      </c>
      <c r="C126" s="33" t="s">
        <v>524</v>
      </c>
      <c r="D126" s="86">
        <f>D124-D125</f>
        <v>0</v>
      </c>
    </row>
    <row r="127" spans="1:4" ht="25.5" x14ac:dyDescent="0.2">
      <c r="A127" s="89" t="s">
        <v>712</v>
      </c>
      <c r="B127" s="43" t="s">
        <v>292</v>
      </c>
      <c r="C127" s="33" t="s">
        <v>524</v>
      </c>
      <c r="D127" s="86">
        <f>D124</f>
        <v>0</v>
      </c>
    </row>
    <row r="128" spans="1:4" ht="25.5" x14ac:dyDescent="0.2">
      <c r="A128" s="89" t="s">
        <v>713</v>
      </c>
      <c r="B128" s="43" t="s">
        <v>293</v>
      </c>
      <c r="C128" s="33" t="s">
        <v>524</v>
      </c>
      <c r="D128" s="86">
        <f>D125</f>
        <v>0</v>
      </c>
    </row>
    <row r="129" spans="1:4" ht="25.5" x14ac:dyDescent="0.2">
      <c r="A129" s="89" t="s">
        <v>714</v>
      </c>
      <c r="B129" s="43" t="s">
        <v>294</v>
      </c>
      <c r="C129" s="33" t="s">
        <v>524</v>
      </c>
      <c r="D129" s="86">
        <f>D126</f>
        <v>0</v>
      </c>
    </row>
    <row r="130" spans="1:4" x14ac:dyDescent="0.2">
      <c r="A130" s="169" t="s">
        <v>296</v>
      </c>
      <c r="B130" s="169"/>
      <c r="C130" s="169"/>
      <c r="D130" s="169"/>
    </row>
    <row r="131" spans="1:4" x14ac:dyDescent="0.2">
      <c r="A131" s="89" t="s">
        <v>624</v>
      </c>
      <c r="B131" s="43" t="s">
        <v>285</v>
      </c>
      <c r="C131" s="33" t="s">
        <v>510</v>
      </c>
      <c r="D131" s="33"/>
    </row>
    <row r="132" spans="1:4" x14ac:dyDescent="0.2">
      <c r="A132" s="22" t="s">
        <v>625</v>
      </c>
      <c r="B132" s="35" t="s">
        <v>286</v>
      </c>
      <c r="C132" s="24" t="s">
        <v>510</v>
      </c>
      <c r="D132" s="33"/>
    </row>
    <row r="133" spans="1:4" x14ac:dyDescent="0.2">
      <c r="A133" s="22" t="s">
        <v>626</v>
      </c>
      <c r="B133" s="35" t="s">
        <v>287</v>
      </c>
      <c r="C133" s="24" t="s">
        <v>510</v>
      </c>
      <c r="D133" s="33"/>
    </row>
    <row r="134" spans="1:4" x14ac:dyDescent="0.2">
      <c r="A134" s="22" t="s">
        <v>627</v>
      </c>
      <c r="B134" s="35" t="s">
        <v>288</v>
      </c>
      <c r="C134" s="24" t="s">
        <v>524</v>
      </c>
      <c r="D134" s="33"/>
    </row>
    <row r="135" spans="1:4" x14ac:dyDescent="0.2">
      <c r="A135" s="169" t="s">
        <v>297</v>
      </c>
      <c r="B135" s="169"/>
      <c r="C135" s="169"/>
      <c r="D135" s="169"/>
    </row>
    <row r="136" spans="1:4" x14ac:dyDescent="0.2">
      <c r="A136" s="22" t="s">
        <v>628</v>
      </c>
      <c r="B136" s="35" t="s">
        <v>298</v>
      </c>
      <c r="C136" s="24" t="s">
        <v>510</v>
      </c>
      <c r="D136" s="33"/>
    </row>
    <row r="137" spans="1:4" x14ac:dyDescent="0.2">
      <c r="A137" s="22" t="s">
        <v>45</v>
      </c>
      <c r="B137" s="35" t="s">
        <v>299</v>
      </c>
      <c r="C137" s="24" t="s">
        <v>510</v>
      </c>
      <c r="D137" s="33"/>
    </row>
    <row r="138" spans="1:4" ht="25.5" x14ac:dyDescent="0.2">
      <c r="A138" s="22" t="s">
        <v>629</v>
      </c>
      <c r="B138" s="35" t="s">
        <v>300</v>
      </c>
      <c r="C138" s="24" t="s">
        <v>524</v>
      </c>
      <c r="D138" s="33"/>
    </row>
  </sheetData>
  <mergeCells count="12">
    <mergeCell ref="A130:D130"/>
    <mergeCell ref="A135:D135"/>
    <mergeCell ref="A8:D8"/>
    <mergeCell ref="A26:D26"/>
    <mergeCell ref="A80:D80"/>
    <mergeCell ref="A85:D85"/>
    <mergeCell ref="A92:D92"/>
    <mergeCell ref="B32:D32"/>
    <mergeCell ref="B41:D41"/>
    <mergeCell ref="B53:D53"/>
    <mergeCell ref="B58:D58"/>
    <mergeCell ref="B67:D6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75" t="s">
        <v>329</v>
      </c>
      <c r="C2" s="175"/>
      <c r="D2" s="175"/>
      <c r="E2" s="175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64" t="s">
        <v>521</v>
      </c>
      <c r="B8" s="164"/>
      <c r="C8" s="164"/>
      <c r="D8" s="164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67" t="s">
        <v>448</v>
      </c>
      <c r="F10" s="176"/>
      <c r="G10" s="176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67" t="s">
        <v>449</v>
      </c>
      <c r="F11" s="176"/>
      <c r="G11" s="176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67" t="s">
        <v>450</v>
      </c>
      <c r="F14" s="176"/>
      <c r="G14" s="176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74" t="s">
        <v>158</v>
      </c>
      <c r="B24" s="174"/>
      <c r="C24" s="174"/>
      <c r="D24" s="174"/>
      <c r="E24" s="174"/>
      <c r="F24" s="174"/>
      <c r="G24" s="174"/>
    </row>
    <row r="25" spans="1:7" ht="28.5" customHeight="1" x14ac:dyDescent="0.2">
      <c r="A25" s="174" t="s">
        <v>330</v>
      </c>
      <c r="B25" s="174"/>
      <c r="C25" s="174"/>
      <c r="D25" s="174"/>
      <c r="E25" s="174"/>
      <c r="F25" s="174"/>
      <c r="G25" s="17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75" t="s">
        <v>259</v>
      </c>
      <c r="C2" s="175"/>
      <c r="D2" s="175"/>
      <c r="E2" s="175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67" t="s">
        <v>451</v>
      </c>
      <c r="F6" s="176"/>
      <c r="G6" s="176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67" t="s">
        <v>159</v>
      </c>
      <c r="F10" s="176"/>
      <c r="G10" s="176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67" t="s">
        <v>452</v>
      </c>
      <c r="F12" s="176"/>
      <c r="G12" s="176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67" t="s">
        <v>453</v>
      </c>
      <c r="F15" s="176"/>
      <c r="G15" s="176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77" t="s">
        <v>664</v>
      </c>
      <c r="C2" s="177"/>
      <c r="D2" s="177"/>
      <c r="E2" s="177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67" t="s">
        <v>160</v>
      </c>
      <c r="F6" s="168"/>
      <c r="G6" s="168"/>
      <c r="H6" s="168"/>
      <c r="I6" s="168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77" t="s">
        <v>143</v>
      </c>
      <c r="C11" s="177"/>
      <c r="D11" s="177"/>
      <c r="E11" s="177"/>
    </row>
    <row r="12" spans="1:9" ht="68.25" customHeight="1" x14ac:dyDescent="0.2">
      <c r="A12" s="30" t="s">
        <v>36</v>
      </c>
      <c r="B12" s="177" t="s">
        <v>144</v>
      </c>
      <c r="C12" s="177"/>
      <c r="D12" s="177"/>
      <c r="E12" s="177"/>
    </row>
    <row r="13" spans="1:9" ht="41.25" customHeight="1" x14ac:dyDescent="0.2">
      <c r="A13" s="30" t="s">
        <v>549</v>
      </c>
      <c r="B13" s="177" t="s">
        <v>145</v>
      </c>
      <c r="C13" s="177"/>
      <c r="D13" s="177"/>
      <c r="E13" s="177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67" t="s">
        <v>458</v>
      </c>
      <c r="F18" s="168"/>
      <c r="G18" s="168"/>
      <c r="H18" s="168"/>
      <c r="I18" s="168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67" t="s">
        <v>15</v>
      </c>
      <c r="F19" s="168"/>
      <c r="G19" s="168"/>
      <c r="H19" s="168"/>
      <c r="I19" s="16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77" t="s">
        <v>143</v>
      </c>
      <c r="C2" s="177"/>
      <c r="D2" s="177"/>
      <c r="E2" s="177"/>
    </row>
    <row r="3" spans="1:5" ht="40.5" customHeight="1" x14ac:dyDescent="0.2">
      <c r="A3" s="30" t="s">
        <v>36</v>
      </c>
      <c r="B3" s="177" t="s">
        <v>144</v>
      </c>
      <c r="C3" s="177"/>
      <c r="D3" s="177"/>
      <c r="E3" s="177"/>
    </row>
    <row r="4" spans="1:5" ht="41.25" customHeight="1" x14ac:dyDescent="0.2">
      <c r="A4" s="30" t="s">
        <v>549</v>
      </c>
      <c r="B4" s="177" t="s">
        <v>145</v>
      </c>
      <c r="C4" s="177"/>
      <c r="D4" s="177"/>
      <c r="E4" s="177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74" t="s">
        <v>264</v>
      </c>
      <c r="C2" s="174"/>
      <c r="D2" s="174"/>
      <c r="E2" s="174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69" t="s">
        <v>555</v>
      </c>
      <c r="B8" s="169"/>
      <c r="C8" s="169"/>
      <c r="D8" s="169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78" t="s">
        <v>557</v>
      </c>
      <c r="B15" s="178"/>
      <c r="C15" s="178"/>
      <c r="D15" s="178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69" t="s">
        <v>559</v>
      </c>
      <c r="B17" s="169"/>
      <c r="C17" s="169"/>
      <c r="D17" s="169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/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/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/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/>
    </row>
    <row r="27" spans="1:7" x14ac:dyDescent="0.2">
      <c r="A27" s="22" t="s">
        <v>593</v>
      </c>
      <c r="B27" s="32" t="s">
        <v>567</v>
      </c>
      <c r="C27" s="33" t="s">
        <v>510</v>
      </c>
      <c r="D27" s="33"/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/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69" t="s">
        <v>582</v>
      </c>
      <c r="B44" s="169"/>
      <c r="C44" s="169"/>
      <c r="D44" s="169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74" t="s">
        <v>635</v>
      </c>
      <c r="C2" s="174"/>
      <c r="D2" s="174"/>
      <c r="E2" s="174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69" t="s">
        <v>636</v>
      </c>
      <c r="B6" s="169"/>
      <c r="C6" s="169"/>
      <c r="D6" s="169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/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69" t="s">
        <v>270</v>
      </c>
      <c r="B8" s="169"/>
      <c r="C8" s="169"/>
      <c r="D8" s="169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69" t="s">
        <v>638</v>
      </c>
      <c r="B11" s="169"/>
      <c r="C11" s="169"/>
      <c r="D11" s="169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64" t="s">
        <v>640</v>
      </c>
      <c r="B13" s="164"/>
      <c r="C13" s="164"/>
      <c r="D13" s="164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/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64" t="s">
        <v>643</v>
      </c>
      <c r="B16" s="164"/>
      <c r="C16" s="164"/>
      <c r="D16" s="164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/>
      <c r="I17" s="72" t="s">
        <v>39</v>
      </c>
      <c r="J17" s="68" t="s">
        <v>231</v>
      </c>
    </row>
    <row r="18" spans="1:10" ht="15" thickBot="1" x14ac:dyDescent="0.25">
      <c r="A18" s="169" t="s">
        <v>645</v>
      </c>
      <c r="B18" s="169"/>
      <c r="C18" s="169"/>
      <c r="D18" s="169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69" t="s">
        <v>648</v>
      </c>
      <c r="B21" s="169"/>
      <c r="C21" s="169"/>
      <c r="D21" s="169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64" t="s">
        <v>653</v>
      </c>
      <c r="B25" s="164"/>
      <c r="C25" s="164"/>
      <c r="D25" s="164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64" t="s">
        <v>660</v>
      </c>
      <c r="B32" s="164"/>
      <c r="C32" s="164"/>
      <c r="D32" s="164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64" t="s">
        <v>16</v>
      </c>
      <c r="B35" s="164"/>
      <c r="C35" s="164"/>
      <c r="D35" s="164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64" t="s">
        <v>19</v>
      </c>
      <c r="B37" s="164"/>
      <c r="C37" s="164"/>
      <c r="D37" s="164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64" t="s">
        <v>21</v>
      </c>
      <c r="B39" s="164"/>
      <c r="C39" s="164"/>
      <c r="D39" s="164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69" t="s">
        <v>23</v>
      </c>
      <c r="B41" s="169"/>
      <c r="C41" s="169"/>
      <c r="D41" s="169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64" t="s">
        <v>26</v>
      </c>
      <c r="B44" s="164"/>
      <c r="C44" s="164"/>
      <c r="D44" s="164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64" t="s">
        <v>28</v>
      </c>
      <c r="B46" s="164"/>
      <c r="C46" s="164"/>
      <c r="D46" s="164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64" t="s">
        <v>30</v>
      </c>
      <c r="B48" s="164"/>
      <c r="C48" s="164"/>
      <c r="D48" s="164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64" t="s">
        <v>32</v>
      </c>
      <c r="B50" s="164"/>
      <c r="C50" s="164"/>
      <c r="D50" s="164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69" t="s">
        <v>34</v>
      </c>
      <c r="B52" s="169"/>
      <c r="C52" s="169"/>
      <c r="D52" s="169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4" t="s">
        <v>146</v>
      </c>
      <c r="C2" s="174"/>
      <c r="D2" s="174"/>
      <c r="E2" s="174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2022-03-31T11:43:48Z</dcterms:modified>
</cp:coreProperties>
</file>