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2330" tabRatio="693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31" i="13" l="1"/>
  <c r="D47" i="13" l="1"/>
  <c r="D106" i="13" l="1"/>
  <c r="D97" i="13"/>
  <c r="D59" i="13" l="1"/>
  <c r="D58" i="13" s="1"/>
  <c r="D57" i="13"/>
  <c r="D52" i="13"/>
  <c r="D51" i="13"/>
  <c r="D42" i="13"/>
  <c r="D43" i="13"/>
  <c r="D44" i="13"/>
  <c r="D45" i="13"/>
  <c r="D46" i="13"/>
  <c r="D48" i="13"/>
  <c r="D35" i="13"/>
  <c r="D36" i="13"/>
  <c r="D34" i="13"/>
  <c r="D40" i="13" l="1"/>
  <c r="D29" i="13"/>
  <c r="D55" i="13" l="1"/>
  <c r="D49" i="13"/>
  <c r="D71" i="13" l="1"/>
  <c r="D9" i="13"/>
  <c r="D78" i="13"/>
  <c r="D16" i="13"/>
  <c r="D111" i="13"/>
  <c r="D120" i="13"/>
  <c r="D119" i="13"/>
  <c r="D118" i="13"/>
  <c r="D121" i="13" s="1"/>
  <c r="D115" i="13"/>
  <c r="D110" i="13"/>
  <c r="D109" i="13"/>
  <c r="D112" i="13" s="1"/>
  <c r="D102" i="13"/>
  <c r="D101" i="13"/>
  <c r="D100" i="13"/>
  <c r="D103" i="13" s="1"/>
  <c r="D92" i="13"/>
  <c r="D91" i="13"/>
  <c r="D90" i="13"/>
  <c r="D87" i="13"/>
  <c r="D12" i="13"/>
  <c r="D83" i="13" l="1"/>
  <c r="D81" i="13" s="1"/>
  <c r="D93" i="13"/>
  <c r="D25" i="13"/>
  <c r="D23" i="13" s="1"/>
</calcChain>
</file>

<file path=xl/sharedStrings.xml><?xml version="1.0" encoding="utf-8"?>
<sst xmlns="http://schemas.openxmlformats.org/spreadsheetml/2006/main" count="503" uniqueCount="299">
  <si>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</si>
  <si>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</si>
  <si>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</si>
  <si>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</si>
  <si>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</si>
  <si>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</si>
  <si>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</si>
  <si>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</si>
  <si>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</si>
  <si>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</si>
  <si>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</si>
  <si>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</si>
  <si>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</si>
  <si>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</si>
  <si>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</si>
  <si>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</si>
  <si>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</si>
  <si>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</si>
  <si>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</si>
  <si>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</si>
  <si>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</si>
  <si>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</si>
  <si>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</si>
  <si>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</si>
  <si>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</si>
  <si>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</si>
  <si>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</si>
  <si>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</si>
  <si>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</si>
  <si>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</si>
  <si>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</si>
  <si>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</si>
  <si>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</si>
  <si>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</si>
  <si>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</si>
  <si>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</si>
  <si>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</si>
  <si>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</si>
  <si>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</si>
  <si>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</si>
  <si>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</si>
  <si>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</si>
  <si>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</si>
  <si>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</si>
  <si>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</si>
  <si>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</si>
  <si>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</si>
  <si>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</si>
  <si>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</si>
  <si>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</si>
  <si>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</si>
  <si>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</si>
  <si>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</si>
  <si>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</si>
  <si>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</si>
  <si>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</si>
  <si>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</si>
  <si>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</si>
  <si>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</si>
  <si>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</si>
  <si>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</si>
  <si>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</si>
  <si>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</si>
  <si>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</si>
  <si>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</si>
  <si>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</si>
  <si>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</si>
  <si>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</si>
  <si>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</si>
  <si>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шт.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</si>
  <si>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</si>
  <si>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</si>
  <si>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</si>
  <si>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</si>
  <si>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</si>
  <si>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</si>
  <si>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</si>
  <si>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</si>
  <si>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</si>
  <si>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</si>
  <si>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</si>
  <si>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</si>
  <si>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</si>
  <si>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</si>
  <si>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</si>
  <si>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</si>
  <si>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</si>
  <si>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</si>
  <si>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</si>
  <si>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</si>
  <si>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</si>
  <si>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</si>
  <si>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</si>
  <si>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</si>
  <si>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</si>
  <si>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</si>
  <si>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</si>
  <si>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</si>
  <si>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</si>
  <si>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</si>
  <si>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</si>
  <si>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</si>
  <si>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</si>
  <si>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</si>
  <si>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</si>
  <si>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</si>
  <si>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</si>
  <si>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</si>
  <si>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</si>
  <si>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</si>
  <si>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</si>
  <si>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</si>
  <si>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</si>
  <si>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</si>
  <si>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</si>
  <si>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</si>
  <si>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</si>
  <si>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</si>
  <si>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</si>
  <si>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</si>
  <si>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</si>
  <si>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</si>
  <si>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</si>
  <si>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</si>
  <si>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</si>
  <si>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</si>
  <si>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</si>
  <si>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</si>
  <si>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</si>
  <si>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</si>
  <si>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</si>
  <si>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</si>
  <si>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</si>
  <si>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</si>
  <si>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</si>
  <si>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</si>
  <si>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</si>
  <si>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</si>
  <si>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</si>
  <si>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</si>
  <si>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</si>
  <si>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</si>
  <si>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</si>
  <si>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</si>
  <si>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</si>
  <si>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</si>
  <si>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</si>
  <si>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</si>
  <si>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</si>
  <si>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</si>
  <si>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</si>
  <si>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</si>
  <si>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</si>
  <si>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</si>
  <si>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</si>
  <si>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</si>
  <si>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</si>
  <si>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</si>
  <si>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</si>
  <si>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</si>
  <si>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</si>
  <si>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</si>
  <si>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</si>
  <si>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</si>
  <si>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</si>
  <si>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</si>
  <si>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</si>
  <si>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</si>
  <si>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</si>
  <si>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</si>
  <si>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</si>
  <si>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</si>
  <si>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</si>
  <si>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</si>
  <si>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</si>
  <si>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</si>
  <si>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</si>
  <si>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</si>
  <si>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</si>
  <si>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</si>
  <si>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</si>
  <si>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</si>
  <si>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</si>
  <si>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</si>
  <si>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</si>
  <si>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</si>
  <si>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</si>
  <si>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</si>
  <si>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</si>
  <si>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</si>
  <si>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</si>
  <si>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</si>
  <si>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</si>
  <si>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</si>
  <si>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</si>
  <si>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</si>
  <si>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</si>
  <si>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</si>
  <si>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</si>
  <si>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</si>
  <si>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</si>
  <si>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</si>
  <si>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</si>
  <si>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</si>
  <si>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</si>
  <si>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</si>
  <si>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</si>
  <si>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ул.1-й Центральный проезд д.2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</si>
  <si>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</si>
  <si>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</si>
  <si>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</si>
  <si>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</si>
  <si>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</si>
  <si>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</si>
  <si>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</si>
  <si>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</si>
  <si>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</si>
  <si>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</si>
  <si>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</si>
  <si>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</si>
  <si>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</si>
  <si>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</si>
  <si>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</si>
  <si>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</si>
  <si>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</si>
  <si>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</si>
  <si>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21.5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</si>
  <si>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</si>
  <si>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</si>
  <si>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</si>
  <si>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</si>
  <si>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</si>
  <si>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</si>
  <si>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</si>
  <si>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</si>
  <si>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</si>
  <si>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</si>
  <si>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</si>
  <si>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</si>
  <si>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</si>
  <si>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</si>
  <si>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</si>
  <si>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</si>
  <si>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</si>
  <si>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</si>
  <si>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</si>
  <si>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</si>
  <si>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</si>
  <si>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</si>
  <si>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</si>
  <si>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</si>
  <si>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</si>
  <si>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</si>
  <si>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</si>
  <si>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</si>
  <si>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</si>
  <si>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</si>
  <si>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</si>
  <si>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</si>
  <si>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</si>
  <si>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</si>
  <si>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</si>
  <si>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</si>
  <si>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</si>
  <si>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</si>
  <si>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</si>
  <si>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</si>
  <si>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</si>
  <si>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</si>
  <si>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</si>
  <si>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</si>
  <si>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</si>
  <si>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</si>
  <si>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канализационной сети</t>
  </si>
  <si>
    <t>Работы по содержанию электрооборудования</t>
  </si>
  <si>
    <t xml:space="preserve"> шт.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</si>
  <si>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</si>
  <si>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</si>
  <si>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</si>
  <si>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</si>
  <si>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</si>
  <si>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</si>
  <si>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</si>
  <si>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</si>
  <si>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</si>
  <si>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</si>
  <si>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</si>
  <si>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</si>
  <si>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</si>
  <si>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</si>
  <si>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</si>
  <si>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</si>
  <si>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Замена трубопровода диаметром 20м</t>
  </si>
  <si>
    <t>2 м</t>
  </si>
  <si>
    <t>2 шт.</t>
  </si>
  <si>
    <t>Установка хомутов диаметром 15мм</t>
  </si>
  <si>
    <t>1 м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</si>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</sst>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0">
    <xf numFmtId="0" fontId="0" fillId="0" borderId="0" xfId="0"/>
    <xf numFmtId="0" fontId="9" fillId="0" borderId="0" xfId="0" applyFont="1"/>
    <xf numFmtId="0" fontId="4" fillId="0" borderId="0" xfId="0" applyFont="1"/>
    <xf numFmtId="0" fontId="2" fillId="0" borderId="0" xfId="0" applyFont="1"/>
    <xf numFmtId="0" fontId="14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wrapText="1" indent="4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10" fillId="0" borderId="11" xfId="0" applyFont="1" applyBorder="1" applyAlignment="1">
      <alignment wrapText="1"/>
    </xf>
    <xf numFmtId="166" fontId="2" fillId="0" borderId="11" xfId="0" applyNumberFormat="1" applyFont="1" applyBorder="1" applyAlignment="1">
      <alignment horizontal="center" vertical="top" wrapText="1"/>
    </xf>
    <xf numFmtId="165" fontId="2" fillId="0" borderId="11" xfId="11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 indent="1"/>
    </xf>
    <xf numFmtId="0" fontId="49" fillId="0" borderId="11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wrapText="1"/>
    </xf>
    <xf numFmtId="165" fontId="2" fillId="0" borderId="11" xfId="11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2" fillId="0" borderId="11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49" fontId="51" fillId="24" borderId="11" xfId="97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24" borderId="11" xfId="0" applyFont="1" applyFill="1" applyBorder="1" applyAlignment="1">
      <alignment horizontal="left" vertical="top" wrapText="1" indent="1"/>
    </xf>
    <xf numFmtId="0" fontId="49" fillId="24" borderId="11" xfId="0" applyFont="1" applyFill="1" applyBorder="1" applyAlignment="1">
      <alignment horizontal="left" wrapText="1" indent="4"/>
    </xf>
    <xf numFmtId="0" fontId="2" fillId="24" borderId="11" xfId="0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center" wrapText="1"/>
    </xf>
    <xf numFmtId="0" fontId="2" fillId="24" borderId="11" xfId="0" applyFont="1" applyFill="1" applyBorder="1" applyAlignment="1">
      <alignment wrapText="1"/>
    </xf>
    <xf numFmtId="4" fontId="10" fillId="24" borderId="11" xfId="0" applyNumberFormat="1" applyFont="1" applyFill="1" applyBorder="1" applyAlignment="1">
      <alignment horizontal="right" vertical="center" wrapText="1"/>
    </xf>
    <xf numFmtId="49" fontId="49" fillId="24" borderId="11" xfId="0" applyNumberFormat="1" applyFont="1" applyFill="1" applyBorder="1" applyAlignment="1">
      <alignment horizontal="left" wrapText="1" indent="4"/>
    </xf>
    <xf numFmtId="4" fontId="2" fillId="24" borderId="11" xfId="111" applyNumberFormat="1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right" vertical="center" wrapText="1"/>
    </xf>
    <xf numFmtId="0" fontId="9" fillId="24" borderId="11" xfId="0" applyFont="1" applyFill="1" applyBorder="1" applyAlignment="1">
      <alignment horizontal="right" vertical="center"/>
    </xf>
    <xf numFmtId="0" fontId="51" fillId="24" borderId="11" xfId="97" applyFont="1" applyFill="1" applyBorder="1" applyAlignment="1">
      <alignment horizontal="left" wrapText="1"/>
    </xf>
    <xf numFmtId="0" fontId="51" fillId="24" borderId="11" xfId="97" applyFont="1" applyFill="1" applyBorder="1" applyAlignment="1">
      <alignment horizontal="center" vertical="center" wrapText="1"/>
    </xf>
    <xf numFmtId="4" fontId="10" fillId="24" borderId="11" xfId="97" applyNumberFormat="1" applyFont="1" applyFill="1" applyBorder="1" applyAlignment="1">
      <alignment vertical="center" wrapText="1"/>
    </xf>
    <xf numFmtId="49" fontId="51" fillId="24" borderId="11" xfId="0" applyNumberFormat="1" applyFont="1" applyFill="1" applyBorder="1" applyAlignment="1">
      <alignment horizontal="center" vertical="top" wrapText="1"/>
    </xf>
    <xf numFmtId="0" fontId="51" fillId="24" borderId="11" xfId="0" applyFont="1" applyFill="1" applyBorder="1" applyAlignment="1">
      <alignment wrapText="1"/>
    </xf>
    <xf numFmtId="0" fontId="51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2" fillId="24" borderId="11" xfId="0" applyFont="1" applyFill="1" applyBorder="1" applyAlignment="1">
      <alignment wrapText="1"/>
    </xf>
    <xf numFmtId="0" fontId="52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4" xfId="0" applyFont="1" applyFill="1" applyBorder="1" applyAlignment="1">
      <alignment horizontal="center" vertical="center" wrapText="1"/>
    </xf>
    <xf numFmtId="0" fontId="53" fillId="24" borderId="11" xfId="0" applyFont="1" applyFill="1" applyBorder="1" applyAlignment="1">
      <alignment vertical="center" wrapText="1"/>
    </xf>
    <xf numFmtId="0" fontId="51" fillId="24" borderId="11" xfId="0" applyFont="1" applyFill="1" applyBorder="1" applyAlignment="1">
      <alignment horizontal="center" wrapText="1"/>
    </xf>
    <xf numFmtId="0" fontId="52" fillId="24" borderId="11" xfId="0" applyFont="1" applyFill="1" applyBorder="1" applyAlignment="1">
      <alignment horizontal="center" vertical="top" wrapText="1"/>
    </xf>
    <xf numFmtId="0" fontId="53" fillId="24" borderId="16" xfId="0" applyFont="1" applyFill="1" applyBorder="1" applyAlignment="1">
      <alignment vertical="center" wrapText="1"/>
    </xf>
    <xf numFmtId="0" fontId="51" fillId="24" borderId="11" xfId="0" applyFont="1" applyFill="1" applyBorder="1" applyAlignment="1">
      <alignment vertical="center" wrapText="1"/>
    </xf>
    <xf numFmtId="0" fontId="51" fillId="24" borderId="11" xfId="0" applyFont="1" applyFill="1" applyBorder="1" applyAlignment="1">
      <alignment horizontal="left" wrapText="1"/>
    </xf>
    <xf numFmtId="0" fontId="51" fillId="24" borderId="11" xfId="0" applyFont="1" applyFill="1" applyBorder="1" applyAlignment="1">
      <alignment horizontal="center" vertical="top" wrapText="1"/>
    </xf>
    <xf numFmtId="0" fontId="4" fillId="24" borderId="11" xfId="0" applyFont="1" applyFill="1" applyBorder="1" applyAlignment="1">
      <alignment horizontal="left" vertical="top" wrapText="1" indent="1"/>
    </xf>
    <xf numFmtId="0" fontId="4" fillId="24" borderId="11" xfId="0" applyFont="1" applyFill="1" applyBorder="1" applyAlignment="1">
      <alignment wrapText="1"/>
    </xf>
    <xf numFmtId="0" fontId="4" fillId="24" borderId="11" xfId="0" applyFont="1" applyFill="1" applyBorder="1" applyAlignment="1">
      <alignment horizontal="center" vertical="top" wrapText="1"/>
    </xf>
    <xf numFmtId="165" fontId="10" fillId="24" borderId="11" xfId="0" applyNumberFormat="1" applyFont="1" applyFill="1" applyBorder="1" applyAlignment="1">
      <alignment horizontal="right" vertical="center" wrapText="1"/>
    </xf>
    <xf numFmtId="0" fontId="7" fillId="24" borderId="11" xfId="0" applyFont="1" applyFill="1" applyBorder="1" applyAlignment="1">
      <alignment horizontal="left" wrapText="1" indent="4"/>
    </xf>
    <xf numFmtId="165" fontId="10" fillId="24" borderId="11" xfId="0" applyNumberFormat="1" applyFont="1" applyFill="1" applyBorder="1" applyAlignment="1">
      <alignment horizontal="center" vertical="center" wrapText="1"/>
    </xf>
    <xf numFmtId="0" fontId="51" fillId="24" borderId="10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24" borderId="11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4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9" sqref="G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78</v>
      </c>
    </row>
    <row r="2" spans="1:9" x14ac:dyDescent="0.2">
      <c r="B2" s="4" t="s">
        <v>208</v>
      </c>
    </row>
    <row r="3" spans="1:9" x14ac:dyDescent="0.2">
      <c r="A3" t="s">
        <v>79</v>
      </c>
    </row>
    <row r="4" spans="1:9" x14ac:dyDescent="0.2">
      <c r="B4" t="s">
        <v>272</v>
      </c>
    </row>
    <row r="6" spans="1:9" ht="21.75" customHeight="1" x14ac:dyDescent="0.2">
      <c r="A6" s="12" t="s">
        <v>80</v>
      </c>
      <c r="B6" s="12" t="s">
        <v>81</v>
      </c>
      <c r="C6" s="12" t="s">
        <v>82</v>
      </c>
      <c r="D6" s="12" t="s">
        <v>83</v>
      </c>
    </row>
    <row r="7" spans="1:9" ht="27" customHeight="1" x14ac:dyDescent="0.2">
      <c r="A7" s="5" t="s">
        <v>119</v>
      </c>
      <c r="B7" s="57" t="s">
        <v>84</v>
      </c>
      <c r="C7" s="7" t="s">
        <v>85</v>
      </c>
      <c r="D7" s="7"/>
      <c r="E7" s="101" t="s">
        <v>72</v>
      </c>
      <c r="F7" s="102"/>
      <c r="G7" s="102"/>
      <c r="H7" s="102"/>
      <c r="I7" s="24"/>
    </row>
    <row r="8" spans="1:9" ht="12.75" customHeight="1" x14ac:dyDescent="0.2">
      <c r="A8" s="100" t="s">
        <v>86</v>
      </c>
      <c r="B8" s="100"/>
      <c r="C8" s="100"/>
      <c r="D8" s="100"/>
    </row>
    <row r="9" spans="1:9" ht="63.75" x14ac:dyDescent="0.2">
      <c r="A9" s="5" t="s">
        <v>15</v>
      </c>
      <c r="B9" s="9" t="s">
        <v>87</v>
      </c>
      <c r="C9" s="7" t="s">
        <v>85</v>
      </c>
      <c r="D9" s="10" t="s">
        <v>279</v>
      </c>
      <c r="E9" s="4" t="s">
        <v>43</v>
      </c>
    </row>
    <row r="10" spans="1:9" x14ac:dyDescent="0.2">
      <c r="A10" s="5"/>
      <c r="B10" s="28" t="s">
        <v>151</v>
      </c>
      <c r="C10" s="7"/>
      <c r="D10" s="11"/>
      <c r="E10" s="4"/>
    </row>
    <row r="11" spans="1:9" ht="38.25" x14ac:dyDescent="0.2">
      <c r="A11" s="5" t="s">
        <v>118</v>
      </c>
      <c r="B11" s="9" t="s">
        <v>88</v>
      </c>
      <c r="C11" s="7" t="s">
        <v>85</v>
      </c>
      <c r="D11" s="23" t="s">
        <v>280</v>
      </c>
    </row>
    <row r="12" spans="1:9" ht="17.25" customHeight="1" x14ac:dyDescent="0.2">
      <c r="A12" s="5" t="s">
        <v>16</v>
      </c>
      <c r="B12" s="9" t="s">
        <v>89</v>
      </c>
      <c r="C12" s="7" t="s">
        <v>85</v>
      </c>
      <c r="D12" s="11" t="s">
        <v>289</v>
      </c>
      <c r="E12" s="101" t="s">
        <v>152</v>
      </c>
      <c r="F12" s="102"/>
      <c r="G12" s="102"/>
      <c r="H12" s="102"/>
      <c r="I12" s="102"/>
    </row>
    <row r="13" spans="1:9" ht="17.25" customHeight="1" x14ac:dyDescent="0.2">
      <c r="A13" s="5"/>
      <c r="B13" s="28" t="s">
        <v>153</v>
      </c>
      <c r="C13" s="7"/>
      <c r="D13" s="11" t="s">
        <v>290</v>
      </c>
      <c r="E13" s="101"/>
      <c r="F13" s="102"/>
      <c r="G13" s="102"/>
      <c r="H13" s="102"/>
      <c r="I13" s="102"/>
    </row>
    <row r="14" spans="1:9" ht="17.25" customHeight="1" x14ac:dyDescent="0.2">
      <c r="A14" s="5"/>
      <c r="B14" s="28" t="s">
        <v>154</v>
      </c>
      <c r="C14" s="7"/>
      <c r="D14" s="11" t="s">
        <v>291</v>
      </c>
      <c r="E14" s="101"/>
      <c r="F14" s="102"/>
      <c r="G14" s="102"/>
      <c r="H14" s="102"/>
      <c r="I14" s="102"/>
    </row>
    <row r="15" spans="1:9" ht="51" x14ac:dyDescent="0.2">
      <c r="A15" s="5" t="s">
        <v>17</v>
      </c>
      <c r="B15" s="9" t="s">
        <v>90</v>
      </c>
      <c r="C15" s="7" t="s">
        <v>85</v>
      </c>
      <c r="D15" s="46" t="s">
        <v>281</v>
      </c>
    </row>
    <row r="16" spans="1:9" ht="25.5" x14ac:dyDescent="0.2">
      <c r="A16" s="5" t="s">
        <v>18</v>
      </c>
      <c r="B16" s="6" t="s">
        <v>91</v>
      </c>
      <c r="C16" s="7" t="s">
        <v>85</v>
      </c>
      <c r="D16" s="43">
        <v>5050025306</v>
      </c>
    </row>
    <row r="17" spans="1:14" ht="38.25" x14ac:dyDescent="0.2">
      <c r="A17" s="5" t="s">
        <v>19</v>
      </c>
      <c r="B17" s="6" t="s">
        <v>77</v>
      </c>
      <c r="C17" s="7" t="s">
        <v>85</v>
      </c>
      <c r="D17" s="47" t="s">
        <v>282</v>
      </c>
    </row>
    <row r="18" spans="1:14" ht="38.25" x14ac:dyDescent="0.2">
      <c r="A18" s="5" t="s">
        <v>20</v>
      </c>
      <c r="B18" s="6" t="s">
        <v>92</v>
      </c>
      <c r="C18" s="7" t="s">
        <v>85</v>
      </c>
      <c r="D18" s="47" t="s">
        <v>282</v>
      </c>
    </row>
    <row r="19" spans="1:14" ht="27" customHeight="1" x14ac:dyDescent="0.2">
      <c r="A19" s="5" t="s">
        <v>21</v>
      </c>
      <c r="B19" s="6" t="s">
        <v>93</v>
      </c>
      <c r="C19" s="7" t="s">
        <v>85</v>
      </c>
      <c r="D19" s="48" t="s">
        <v>283</v>
      </c>
      <c r="E19" s="103" t="s">
        <v>73</v>
      </c>
      <c r="F19" s="104"/>
      <c r="G19" s="104"/>
      <c r="H19" s="104"/>
      <c r="I19" s="104"/>
    </row>
    <row r="20" spans="1:14" x14ac:dyDescent="0.2">
      <c r="A20" s="5" t="s">
        <v>22</v>
      </c>
      <c r="B20" s="9" t="s">
        <v>94</v>
      </c>
      <c r="C20" s="7" t="s">
        <v>85</v>
      </c>
      <c r="D20" s="49" t="s">
        <v>284</v>
      </c>
    </row>
    <row r="21" spans="1:14" ht="25.5" x14ac:dyDescent="0.2">
      <c r="A21" s="5" t="s">
        <v>23</v>
      </c>
      <c r="B21" s="9" t="s">
        <v>95</v>
      </c>
      <c r="C21" s="7" t="s">
        <v>85</v>
      </c>
      <c r="D21" s="10"/>
    </row>
    <row r="22" spans="1:14" x14ac:dyDescent="0.2">
      <c r="A22" s="5" t="s">
        <v>120</v>
      </c>
      <c r="B22" s="9" t="s">
        <v>96</v>
      </c>
      <c r="C22" s="7" t="s">
        <v>85</v>
      </c>
      <c r="D22" s="11" t="s">
        <v>285</v>
      </c>
    </row>
    <row r="23" spans="1:14" x14ac:dyDescent="0.2">
      <c r="A23" s="5"/>
      <c r="B23" s="28" t="s">
        <v>45</v>
      </c>
      <c r="C23" s="7" t="s">
        <v>85</v>
      </c>
      <c r="D23" s="7"/>
    </row>
    <row r="24" spans="1:14" ht="24.75" customHeight="1" x14ac:dyDescent="0.2">
      <c r="A24" s="5" t="s">
        <v>121</v>
      </c>
      <c r="B24" s="9" t="s">
        <v>97</v>
      </c>
      <c r="C24" s="7" t="s">
        <v>85</v>
      </c>
      <c r="D24" s="21" t="s">
        <v>286</v>
      </c>
      <c r="E24" s="101" t="s">
        <v>74</v>
      </c>
      <c r="F24" s="102"/>
      <c r="G24" s="102"/>
      <c r="H24" s="102"/>
      <c r="I24" s="102"/>
      <c r="K24" s="27" t="s">
        <v>6</v>
      </c>
      <c r="L24" s="27" t="s">
        <v>7</v>
      </c>
      <c r="M24" s="27" t="s">
        <v>8</v>
      </c>
      <c r="N24" s="27" t="s">
        <v>9</v>
      </c>
    </row>
    <row r="25" spans="1:14" x14ac:dyDescent="0.2">
      <c r="A25" s="5" t="s">
        <v>122</v>
      </c>
      <c r="B25" s="9" t="s">
        <v>98</v>
      </c>
      <c r="C25" s="7" t="s">
        <v>85</v>
      </c>
      <c r="D25" s="21"/>
      <c r="K25" s="8" t="s">
        <v>156</v>
      </c>
      <c r="L25" s="14" t="s">
        <v>11</v>
      </c>
      <c r="M25" s="8" t="s">
        <v>10</v>
      </c>
      <c r="N25" s="8" t="s">
        <v>14</v>
      </c>
    </row>
    <row r="26" spans="1:14" ht="51" x14ac:dyDescent="0.2">
      <c r="A26" s="5" t="s">
        <v>123</v>
      </c>
      <c r="B26" s="29" t="s">
        <v>99</v>
      </c>
      <c r="C26" s="7" t="s">
        <v>85</v>
      </c>
      <c r="D26" s="47" t="s">
        <v>287</v>
      </c>
      <c r="K26" s="8" t="s">
        <v>0</v>
      </c>
      <c r="L26" s="14" t="s">
        <v>11</v>
      </c>
      <c r="M26" s="8" t="s">
        <v>10</v>
      </c>
      <c r="N26" s="8" t="s">
        <v>13</v>
      </c>
    </row>
    <row r="27" spans="1:14" x14ac:dyDescent="0.2">
      <c r="A27" s="5" t="s">
        <v>124</v>
      </c>
      <c r="B27" s="29" t="s">
        <v>100</v>
      </c>
      <c r="C27" s="7" t="s">
        <v>85</v>
      </c>
      <c r="D27" s="11" t="s">
        <v>288</v>
      </c>
      <c r="K27" s="8" t="s">
        <v>1</v>
      </c>
      <c r="L27" s="14" t="s">
        <v>11</v>
      </c>
      <c r="M27" s="8" t="s">
        <v>10</v>
      </c>
      <c r="N27" s="8" t="s">
        <v>14</v>
      </c>
    </row>
    <row r="28" spans="1:14" x14ac:dyDescent="0.2">
      <c r="A28" s="5" t="s">
        <v>125</v>
      </c>
      <c r="B28" s="29" t="s">
        <v>101</v>
      </c>
      <c r="C28" s="7" t="s">
        <v>85</v>
      </c>
      <c r="D28" s="18" t="s">
        <v>209</v>
      </c>
      <c r="E28" s="2" t="s">
        <v>75</v>
      </c>
      <c r="K28" s="8" t="s">
        <v>2</v>
      </c>
      <c r="L28" s="14" t="s">
        <v>11</v>
      </c>
      <c r="M28" s="8" t="s">
        <v>10</v>
      </c>
      <c r="N28" s="8" t="s">
        <v>14</v>
      </c>
    </row>
    <row r="29" spans="1:14" ht="25.5" x14ac:dyDescent="0.2">
      <c r="A29" s="5" t="s">
        <v>126</v>
      </c>
      <c r="B29" s="9" t="s">
        <v>102</v>
      </c>
      <c r="C29" s="11" t="s">
        <v>103</v>
      </c>
      <c r="D29" s="21"/>
      <c r="K29" s="8" t="s">
        <v>3</v>
      </c>
      <c r="L29" s="14" t="s">
        <v>11</v>
      </c>
      <c r="M29" s="8" t="s">
        <v>10</v>
      </c>
      <c r="N29" s="8" t="s">
        <v>13</v>
      </c>
    </row>
    <row r="30" spans="1:14" ht="17.25" customHeight="1" x14ac:dyDescent="0.2">
      <c r="A30" s="5" t="s">
        <v>127</v>
      </c>
      <c r="B30" s="9" t="s">
        <v>104</v>
      </c>
      <c r="C30" s="11" t="s">
        <v>103</v>
      </c>
      <c r="D30" s="21"/>
      <c r="K30" s="8" t="s">
        <v>4</v>
      </c>
      <c r="L30" s="97" t="s">
        <v>12</v>
      </c>
      <c r="M30" s="98"/>
      <c r="N30" s="99"/>
    </row>
    <row r="31" spans="1:14" ht="12.75" customHeight="1" x14ac:dyDescent="0.2">
      <c r="A31" s="5" t="s">
        <v>128</v>
      </c>
      <c r="B31" s="9" t="s">
        <v>105</v>
      </c>
      <c r="C31" s="7" t="s">
        <v>106</v>
      </c>
      <c r="D31" s="18"/>
      <c r="E31" s="101" t="s">
        <v>67</v>
      </c>
      <c r="F31" s="102"/>
      <c r="G31" s="102"/>
      <c r="H31" s="102"/>
      <c r="I31" s="102"/>
      <c r="K31" s="8" t="s">
        <v>5</v>
      </c>
      <c r="L31" s="97" t="s">
        <v>12</v>
      </c>
      <c r="M31" s="98"/>
      <c r="N31" s="99"/>
    </row>
    <row r="32" spans="1:14" x14ac:dyDescent="0.2">
      <c r="A32" s="5" t="s">
        <v>129</v>
      </c>
      <c r="B32" s="9" t="s">
        <v>107</v>
      </c>
      <c r="C32" s="7" t="s">
        <v>108</v>
      </c>
      <c r="D32" s="18"/>
    </row>
    <row r="33" spans="1:5" ht="29.25" customHeight="1" x14ac:dyDescent="0.2">
      <c r="A33" s="5" t="s">
        <v>130</v>
      </c>
      <c r="B33" s="9" t="s">
        <v>39</v>
      </c>
      <c r="C33" s="7" t="s">
        <v>109</v>
      </c>
      <c r="D33" s="18"/>
    </row>
    <row r="34" spans="1:5" x14ac:dyDescent="0.2">
      <c r="A34" s="5"/>
      <c r="B34" s="28" t="s">
        <v>40</v>
      </c>
      <c r="C34" s="7" t="s">
        <v>109</v>
      </c>
      <c r="D34" s="18"/>
    </row>
    <row r="35" spans="1:5" x14ac:dyDescent="0.2">
      <c r="A35" s="5"/>
      <c r="B35" s="28" t="s">
        <v>41</v>
      </c>
      <c r="C35" s="7" t="s">
        <v>109</v>
      </c>
      <c r="D35" s="18"/>
    </row>
    <row r="36" spans="1:5" x14ac:dyDescent="0.2">
      <c r="A36" s="5"/>
      <c r="B36" s="28" t="s">
        <v>42</v>
      </c>
      <c r="C36" s="7" t="s">
        <v>109</v>
      </c>
      <c r="D36" s="18"/>
    </row>
    <row r="37" spans="1:5" ht="25.5" x14ac:dyDescent="0.2">
      <c r="A37" s="17" t="s">
        <v>131</v>
      </c>
      <c r="B37" s="9" t="s">
        <v>110</v>
      </c>
      <c r="C37" s="26" t="s">
        <v>85</v>
      </c>
      <c r="D37" s="26"/>
    </row>
    <row r="38" spans="1:5" ht="30" customHeight="1" x14ac:dyDescent="0.2">
      <c r="A38" s="100" t="s">
        <v>68</v>
      </c>
      <c r="B38" s="100"/>
      <c r="C38" s="100"/>
      <c r="D38" s="100"/>
      <c r="E38" t="s">
        <v>76</v>
      </c>
    </row>
    <row r="39" spans="1:5" ht="15.75" x14ac:dyDescent="0.2">
      <c r="A39" s="5" t="s">
        <v>132</v>
      </c>
      <c r="B39" s="6" t="s">
        <v>111</v>
      </c>
      <c r="C39" s="15" t="s">
        <v>85</v>
      </c>
      <c r="D39" s="18" t="s">
        <v>297</v>
      </c>
    </row>
    <row r="40" spans="1:5" ht="15.75" x14ac:dyDescent="0.2">
      <c r="A40" s="5" t="s">
        <v>133</v>
      </c>
      <c r="B40" s="6" t="s">
        <v>112</v>
      </c>
      <c r="C40" s="15" t="s">
        <v>85</v>
      </c>
      <c r="D40" s="18" t="s">
        <v>298</v>
      </c>
    </row>
    <row r="41" spans="1:5" ht="63.75" x14ac:dyDescent="0.2">
      <c r="A41" s="5" t="s">
        <v>134</v>
      </c>
      <c r="B41" s="6" t="s">
        <v>113</v>
      </c>
      <c r="C41" s="15" t="s">
        <v>85</v>
      </c>
      <c r="D41" s="18" t="s">
        <v>210</v>
      </c>
    </row>
    <row r="42" spans="1:5" ht="15.75" x14ac:dyDescent="0.2">
      <c r="A42" s="5" t="s">
        <v>135</v>
      </c>
      <c r="B42" s="6" t="s">
        <v>114</v>
      </c>
      <c r="C42" s="15" t="s">
        <v>85</v>
      </c>
      <c r="D42" s="26"/>
    </row>
    <row r="43" spans="1:5" ht="15.75" x14ac:dyDescent="0.2">
      <c r="A43" s="5" t="s">
        <v>136</v>
      </c>
      <c r="B43" s="6" t="s">
        <v>115</v>
      </c>
      <c r="C43" s="15" t="s">
        <v>85</v>
      </c>
      <c r="D43" s="26"/>
    </row>
    <row r="45" spans="1:5" x14ac:dyDescent="0.2">
      <c r="A45" s="25" t="s">
        <v>155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4" topLeftCell="D56" activePane="bottomRight" state="frozen"/>
      <selection activeCell="E44" sqref="E44"/>
      <selection pane="topRight" activeCell="E44" sqref="E44"/>
      <selection pane="bottomLeft" activeCell="E44" sqref="E44"/>
      <selection pane="bottomRight" activeCell="E58" sqref="E58"/>
    </sheetView>
  </sheetViews>
  <sheetFormatPr defaultRowHeight="12.75" x14ac:dyDescent="0.2"/>
  <cols>
    <col min="1" max="1" width="5.7109375" customWidth="1"/>
    <col min="2" max="2" width="46.28515625" customWidth="1"/>
    <col min="3" max="3" width="13.42578125" customWidth="1"/>
    <col min="4" max="4" width="19.85546875" style="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26</v>
      </c>
    </row>
    <row r="2" spans="1:5" x14ac:dyDescent="0.2">
      <c r="B2" s="4" t="s">
        <v>276</v>
      </c>
    </row>
    <row r="3" spans="1:5" x14ac:dyDescent="0.2">
      <c r="B3" s="37" t="s">
        <v>207</v>
      </c>
    </row>
    <row r="4" spans="1:5" ht="31.5" x14ac:dyDescent="0.25">
      <c r="A4" s="12" t="s">
        <v>80</v>
      </c>
      <c r="B4" s="20" t="s">
        <v>81</v>
      </c>
      <c r="C4" s="20" t="s">
        <v>82</v>
      </c>
      <c r="D4" s="38" t="s">
        <v>83</v>
      </c>
    </row>
    <row r="5" spans="1:5" x14ac:dyDescent="0.2">
      <c r="A5" s="5" t="s">
        <v>117</v>
      </c>
      <c r="B5" s="16" t="s">
        <v>84</v>
      </c>
      <c r="C5" s="7" t="s">
        <v>85</v>
      </c>
      <c r="D5" s="11"/>
    </row>
    <row r="6" spans="1:5" x14ac:dyDescent="0.2">
      <c r="A6" s="35" t="s">
        <v>15</v>
      </c>
      <c r="B6" s="16" t="s">
        <v>27</v>
      </c>
      <c r="C6" s="11" t="s">
        <v>85</v>
      </c>
      <c r="D6" s="11" t="s">
        <v>277</v>
      </c>
      <c r="E6" s="2"/>
    </row>
    <row r="7" spans="1:5" x14ac:dyDescent="0.2">
      <c r="A7" s="35" t="s">
        <v>118</v>
      </c>
      <c r="B7" s="16" t="s">
        <v>28</v>
      </c>
      <c r="C7" s="11" t="s">
        <v>85</v>
      </c>
      <c r="D7" s="11" t="s">
        <v>278</v>
      </c>
      <c r="E7" s="2"/>
    </row>
    <row r="8" spans="1:5" ht="30" customHeight="1" x14ac:dyDescent="0.2">
      <c r="A8" s="105" t="s">
        <v>46</v>
      </c>
      <c r="B8" s="105"/>
      <c r="C8" s="105"/>
      <c r="D8" s="105"/>
    </row>
    <row r="9" spans="1:5" ht="25.5" x14ac:dyDescent="0.2">
      <c r="A9" s="35" t="s">
        <v>16</v>
      </c>
      <c r="B9" s="19" t="s">
        <v>29</v>
      </c>
      <c r="C9" s="11" t="s">
        <v>116</v>
      </c>
      <c r="D9" s="45">
        <f>D11</f>
        <v>0</v>
      </c>
    </row>
    <row r="10" spans="1:5" x14ac:dyDescent="0.2">
      <c r="A10" s="35" t="s">
        <v>17</v>
      </c>
      <c r="B10" s="36" t="s">
        <v>205</v>
      </c>
      <c r="C10" s="11" t="s">
        <v>116</v>
      </c>
      <c r="D10" s="42"/>
      <c r="E10" s="2"/>
    </row>
    <row r="11" spans="1:5" x14ac:dyDescent="0.2">
      <c r="A11" s="58" t="s">
        <v>18</v>
      </c>
      <c r="B11" s="59" t="s">
        <v>206</v>
      </c>
      <c r="C11" s="60" t="s">
        <v>116</v>
      </c>
      <c r="D11" s="95">
        <v>0</v>
      </c>
      <c r="E11" s="2"/>
    </row>
    <row r="12" spans="1:5" ht="25.5" x14ac:dyDescent="0.2">
      <c r="A12" s="58" t="s">
        <v>19</v>
      </c>
      <c r="B12" s="62" t="s">
        <v>47</v>
      </c>
      <c r="C12" s="60" t="s">
        <v>116</v>
      </c>
      <c r="D12" s="63">
        <f>SUM(D13:D15)</f>
        <v>42187.39</v>
      </c>
    </row>
    <row r="13" spans="1:5" x14ac:dyDescent="0.2">
      <c r="A13" s="58" t="s">
        <v>20</v>
      </c>
      <c r="B13" s="59" t="s">
        <v>197</v>
      </c>
      <c r="C13" s="60" t="s">
        <v>116</v>
      </c>
      <c r="D13" s="61">
        <v>11914.03</v>
      </c>
    </row>
    <row r="14" spans="1:5" x14ac:dyDescent="0.2">
      <c r="A14" s="58" t="s">
        <v>21</v>
      </c>
      <c r="B14" s="64" t="s">
        <v>198</v>
      </c>
      <c r="C14" s="60" t="s">
        <v>116</v>
      </c>
      <c r="D14" s="61">
        <v>12890.59</v>
      </c>
    </row>
    <row r="15" spans="1:5" x14ac:dyDescent="0.2">
      <c r="A15" s="58" t="s">
        <v>22</v>
      </c>
      <c r="B15" s="59" t="s">
        <v>199</v>
      </c>
      <c r="C15" s="60" t="s">
        <v>116</v>
      </c>
      <c r="D15" s="61">
        <v>17382.77</v>
      </c>
    </row>
    <row r="16" spans="1:5" x14ac:dyDescent="0.2">
      <c r="A16" s="58" t="s">
        <v>23</v>
      </c>
      <c r="B16" s="62" t="s">
        <v>30</v>
      </c>
      <c r="C16" s="60" t="s">
        <v>116</v>
      </c>
      <c r="D16" s="63">
        <f>D17</f>
        <v>12934.68</v>
      </c>
    </row>
    <row r="17" spans="1:10" x14ac:dyDescent="0.2">
      <c r="A17" s="58" t="s">
        <v>120</v>
      </c>
      <c r="B17" s="59" t="s">
        <v>200</v>
      </c>
      <c r="C17" s="60" t="s">
        <v>116</v>
      </c>
      <c r="D17" s="65">
        <v>12934.68</v>
      </c>
    </row>
    <row r="18" spans="1:10" x14ac:dyDescent="0.2">
      <c r="A18" s="58" t="s">
        <v>121</v>
      </c>
      <c r="B18" s="59" t="s">
        <v>201</v>
      </c>
      <c r="C18" s="60" t="s">
        <v>116</v>
      </c>
      <c r="D18" s="66"/>
    </row>
    <row r="19" spans="1:10" x14ac:dyDescent="0.2">
      <c r="A19" s="58" t="s">
        <v>122</v>
      </c>
      <c r="B19" s="59" t="s">
        <v>202</v>
      </c>
      <c r="C19" s="60" t="s">
        <v>116</v>
      </c>
      <c r="D19" s="66"/>
    </row>
    <row r="20" spans="1:10" ht="25.5" x14ac:dyDescent="0.2">
      <c r="A20" s="58" t="s">
        <v>123</v>
      </c>
      <c r="B20" s="59" t="s">
        <v>203</v>
      </c>
      <c r="C20" s="60" t="s">
        <v>116</v>
      </c>
      <c r="D20" s="67"/>
    </row>
    <row r="21" spans="1:10" x14ac:dyDescent="0.2">
      <c r="A21" s="58" t="s">
        <v>124</v>
      </c>
      <c r="B21" s="59" t="s">
        <v>204</v>
      </c>
      <c r="C21" s="60" t="s">
        <v>116</v>
      </c>
      <c r="D21" s="66"/>
    </row>
    <row r="22" spans="1:10" x14ac:dyDescent="0.2">
      <c r="A22" s="58" t="s">
        <v>125</v>
      </c>
      <c r="B22" s="62" t="s">
        <v>31</v>
      </c>
      <c r="C22" s="60" t="s">
        <v>116</v>
      </c>
      <c r="D22" s="66"/>
      <c r="E22" s="2"/>
    </row>
    <row r="23" spans="1:10" ht="25.5" x14ac:dyDescent="0.2">
      <c r="A23" s="58" t="s">
        <v>126</v>
      </c>
      <c r="B23" s="62" t="s">
        <v>32</v>
      </c>
      <c r="C23" s="60" t="s">
        <v>116</v>
      </c>
      <c r="D23" s="63">
        <f>D25</f>
        <v>29252.71</v>
      </c>
      <c r="F23" s="51"/>
      <c r="G23" s="51"/>
      <c r="H23" s="52"/>
      <c r="I23" s="51"/>
      <c r="J23" s="51"/>
    </row>
    <row r="24" spans="1:10" x14ac:dyDescent="0.2">
      <c r="A24" s="58" t="s">
        <v>127</v>
      </c>
      <c r="B24" s="59" t="s">
        <v>205</v>
      </c>
      <c r="C24" s="60" t="s">
        <v>116</v>
      </c>
      <c r="D24" s="66"/>
      <c r="F24" s="53"/>
      <c r="G24" s="54"/>
      <c r="H24" s="52"/>
      <c r="I24" s="55"/>
      <c r="J24" s="54"/>
    </row>
    <row r="25" spans="1:10" x14ac:dyDescent="0.2">
      <c r="A25" s="58" t="s">
        <v>128</v>
      </c>
      <c r="B25" s="59" t="s">
        <v>206</v>
      </c>
      <c r="C25" s="60" t="s">
        <v>116</v>
      </c>
      <c r="D25" s="61">
        <f>D9+D12-D16</f>
        <v>29252.71</v>
      </c>
      <c r="F25" s="53"/>
      <c r="G25" s="54"/>
      <c r="H25" s="52"/>
      <c r="I25" s="53"/>
      <c r="J25" s="54"/>
    </row>
    <row r="26" spans="1:10" ht="26.25" customHeight="1" x14ac:dyDescent="0.2">
      <c r="A26" s="106" t="s">
        <v>48</v>
      </c>
      <c r="B26" s="106"/>
      <c r="C26" s="106"/>
      <c r="D26" s="106"/>
      <c r="F26" s="53"/>
      <c r="G26" s="54"/>
      <c r="H26" s="52"/>
      <c r="I26" s="53"/>
      <c r="J26" s="54"/>
    </row>
    <row r="27" spans="1:10" x14ac:dyDescent="0.2">
      <c r="A27" s="58" t="s">
        <v>129</v>
      </c>
      <c r="B27" s="62" t="s">
        <v>49</v>
      </c>
      <c r="C27" s="60" t="s">
        <v>85</v>
      </c>
      <c r="D27" s="60"/>
      <c r="F27" s="53"/>
      <c r="G27" s="54"/>
      <c r="H27" s="52"/>
      <c r="I27" s="53"/>
      <c r="J27" s="54"/>
    </row>
    <row r="28" spans="1:10" ht="38.25" x14ac:dyDescent="0.2">
      <c r="A28" s="50" t="s">
        <v>211</v>
      </c>
      <c r="B28" s="68" t="s">
        <v>212</v>
      </c>
      <c r="C28" s="69" t="s">
        <v>116</v>
      </c>
      <c r="D28" s="70">
        <v>12344.96</v>
      </c>
      <c r="F28" s="53"/>
      <c r="G28" s="54"/>
      <c r="H28" s="52"/>
      <c r="I28" s="53"/>
      <c r="J28" s="54"/>
    </row>
    <row r="29" spans="1:10" ht="38.25" x14ac:dyDescent="0.2">
      <c r="A29" s="71" t="s">
        <v>213</v>
      </c>
      <c r="B29" s="72" t="s">
        <v>214</v>
      </c>
      <c r="C29" s="73" t="s">
        <v>116</v>
      </c>
      <c r="D29" s="74">
        <f>H29</f>
        <v>0</v>
      </c>
      <c r="F29" s="53"/>
      <c r="G29" s="54"/>
      <c r="H29" s="52"/>
      <c r="I29" s="53"/>
      <c r="J29" s="54"/>
    </row>
    <row r="30" spans="1:10" ht="42" customHeight="1" x14ac:dyDescent="0.2">
      <c r="A30" s="71" t="s">
        <v>215</v>
      </c>
      <c r="B30" s="72" t="s">
        <v>216</v>
      </c>
      <c r="C30" s="73" t="s">
        <v>116</v>
      </c>
      <c r="D30" s="74">
        <v>0</v>
      </c>
      <c r="F30" s="53"/>
      <c r="G30" s="54"/>
      <c r="H30" s="52"/>
      <c r="I30" s="53"/>
      <c r="J30" s="54"/>
    </row>
    <row r="31" spans="1:10" ht="25.5" x14ac:dyDescent="0.2">
      <c r="A31" s="71" t="s">
        <v>219</v>
      </c>
      <c r="B31" s="75" t="s">
        <v>220</v>
      </c>
      <c r="C31" s="76" t="s">
        <v>116</v>
      </c>
      <c r="D31" s="77">
        <f>D32+D34+D35+D36+D37+D38+D39</f>
        <v>10135.550000000001</v>
      </c>
      <c r="F31" s="53"/>
      <c r="G31" s="54"/>
      <c r="H31" s="52"/>
      <c r="I31" s="53"/>
      <c r="J31" s="54"/>
    </row>
    <row r="32" spans="1:10" x14ac:dyDescent="0.2">
      <c r="A32" s="71"/>
      <c r="B32" s="93" t="s">
        <v>292</v>
      </c>
      <c r="C32" s="73" t="s">
        <v>293</v>
      </c>
      <c r="D32" s="94">
        <v>8655.44</v>
      </c>
      <c r="F32" s="53"/>
      <c r="G32" s="54"/>
      <c r="H32" s="52"/>
      <c r="I32" s="53"/>
      <c r="J32" s="54"/>
    </row>
    <row r="33" spans="1:10" x14ac:dyDescent="0.2">
      <c r="A33" s="71"/>
      <c r="B33" s="107" t="s">
        <v>217</v>
      </c>
      <c r="C33" s="108"/>
      <c r="D33" s="109"/>
      <c r="F33" s="53"/>
      <c r="G33" s="54"/>
      <c r="H33" s="52"/>
      <c r="I33" s="53"/>
      <c r="J33" s="54"/>
    </row>
    <row r="34" spans="1:10" x14ac:dyDescent="0.2">
      <c r="A34" s="71"/>
      <c r="B34" s="78" t="s">
        <v>221</v>
      </c>
      <c r="C34" s="79" t="s">
        <v>69</v>
      </c>
      <c r="D34" s="74">
        <f>(0)*1.2</f>
        <v>0</v>
      </c>
      <c r="F34" s="53"/>
      <c r="G34" s="54"/>
      <c r="H34" s="52"/>
      <c r="I34" s="53"/>
      <c r="J34" s="54"/>
    </row>
    <row r="35" spans="1:10" ht="25.5" x14ac:dyDescent="0.2">
      <c r="A35" s="71" t="s">
        <v>218</v>
      </c>
      <c r="B35" s="80" t="s">
        <v>222</v>
      </c>
      <c r="C35" s="81" t="s">
        <v>69</v>
      </c>
      <c r="D35" s="74">
        <f t="shared" ref="D35:D36" si="0">(0)*1.2</f>
        <v>0</v>
      </c>
      <c r="F35" s="53"/>
      <c r="G35" s="54"/>
      <c r="H35" s="52"/>
      <c r="I35" s="53"/>
      <c r="J35" s="54"/>
    </row>
    <row r="36" spans="1:10" x14ac:dyDescent="0.2">
      <c r="A36" s="71" t="s">
        <v>223</v>
      </c>
      <c r="B36" s="72" t="s">
        <v>224</v>
      </c>
      <c r="C36" s="81" t="s">
        <v>225</v>
      </c>
      <c r="D36" s="74">
        <f t="shared" si="0"/>
        <v>0</v>
      </c>
      <c r="F36" s="53"/>
      <c r="G36" s="54"/>
      <c r="H36" s="52"/>
      <c r="I36" s="53"/>
      <c r="J36" s="54"/>
    </row>
    <row r="37" spans="1:10" x14ac:dyDescent="0.2">
      <c r="A37" s="71"/>
      <c r="B37" s="72" t="s">
        <v>295</v>
      </c>
      <c r="C37" s="81" t="s">
        <v>294</v>
      </c>
      <c r="D37" s="74">
        <v>591.24</v>
      </c>
      <c r="F37" s="53"/>
      <c r="G37" s="54"/>
      <c r="H37" s="52"/>
      <c r="I37" s="53"/>
      <c r="J37" s="54"/>
    </row>
    <row r="38" spans="1:10" x14ac:dyDescent="0.2">
      <c r="A38" s="71"/>
      <c r="B38" s="72" t="s">
        <v>295</v>
      </c>
      <c r="C38" s="73" t="s">
        <v>296</v>
      </c>
      <c r="D38" s="74">
        <v>888.87</v>
      </c>
      <c r="F38" s="53"/>
      <c r="G38" s="54"/>
      <c r="H38" s="52"/>
      <c r="I38" s="53"/>
      <c r="J38" s="54"/>
    </row>
    <row r="39" spans="1:10" x14ac:dyDescent="0.2">
      <c r="A39" s="71"/>
      <c r="B39" s="72" t="s">
        <v>273</v>
      </c>
      <c r="C39" s="73" t="s">
        <v>225</v>
      </c>
      <c r="D39" s="74"/>
      <c r="F39" s="53"/>
      <c r="G39" s="54"/>
      <c r="H39" s="52"/>
      <c r="I39" s="53"/>
      <c r="J39" s="54"/>
    </row>
    <row r="40" spans="1:10" collapsed="1" x14ac:dyDescent="0.2">
      <c r="A40" s="71" t="s">
        <v>226</v>
      </c>
      <c r="B40" s="75" t="s">
        <v>274</v>
      </c>
      <c r="C40" s="82" t="s">
        <v>116</v>
      </c>
      <c r="D40" s="77">
        <f>SUM(D42:D48)</f>
        <v>0</v>
      </c>
      <c r="F40" s="53"/>
      <c r="G40" s="54"/>
      <c r="H40" s="52"/>
      <c r="I40" s="53"/>
      <c r="J40" s="54"/>
    </row>
    <row r="41" spans="1:10" x14ac:dyDescent="0.2">
      <c r="A41" s="71"/>
      <c r="B41" s="107" t="s">
        <v>217</v>
      </c>
      <c r="C41" s="108"/>
      <c r="D41" s="109"/>
      <c r="F41" s="53"/>
      <c r="G41" s="54"/>
      <c r="H41" s="52"/>
      <c r="I41" s="53"/>
      <c r="J41" s="54"/>
    </row>
    <row r="42" spans="1:10" x14ac:dyDescent="0.2">
      <c r="A42" s="71"/>
      <c r="B42" s="80" t="s">
        <v>228</v>
      </c>
      <c r="C42" s="81" t="s">
        <v>227</v>
      </c>
      <c r="D42" s="74">
        <f t="shared" ref="D42:D48" si="1">(0)*1.2</f>
        <v>0</v>
      </c>
      <c r="F42" s="53"/>
      <c r="G42" s="54"/>
      <c r="H42" s="52"/>
      <c r="I42" s="53"/>
      <c r="J42" s="54"/>
    </row>
    <row r="43" spans="1:10" x14ac:dyDescent="0.2">
      <c r="A43" s="71"/>
      <c r="B43" s="80" t="s">
        <v>229</v>
      </c>
      <c r="C43" s="81"/>
      <c r="D43" s="74">
        <f t="shared" si="1"/>
        <v>0</v>
      </c>
      <c r="F43" s="53"/>
      <c r="G43" s="54"/>
      <c r="H43" s="52"/>
      <c r="I43" s="53"/>
      <c r="J43" s="54"/>
    </row>
    <row r="44" spans="1:10" x14ac:dyDescent="0.2">
      <c r="A44" s="71"/>
      <c r="B44" s="80" t="s">
        <v>230</v>
      </c>
      <c r="C44" s="81"/>
      <c r="D44" s="74">
        <f t="shared" si="1"/>
        <v>0</v>
      </c>
      <c r="F44" s="53"/>
      <c r="G44" s="54"/>
      <c r="H44" s="52"/>
      <c r="I44" s="53"/>
      <c r="J44" s="54"/>
    </row>
    <row r="45" spans="1:10" x14ac:dyDescent="0.2">
      <c r="A45" s="71"/>
      <c r="B45" s="83" t="s">
        <v>231</v>
      </c>
      <c r="C45" s="81"/>
      <c r="D45" s="74">
        <f t="shared" si="1"/>
        <v>0</v>
      </c>
      <c r="F45" s="53"/>
      <c r="G45" s="54"/>
      <c r="H45" s="52"/>
      <c r="I45" s="53"/>
      <c r="J45" s="54"/>
    </row>
    <row r="46" spans="1:10" x14ac:dyDescent="0.2">
      <c r="A46" s="71"/>
      <c r="B46" s="83" t="s">
        <v>232</v>
      </c>
      <c r="C46" s="81"/>
      <c r="D46" s="74">
        <f t="shared" si="1"/>
        <v>0</v>
      </c>
      <c r="F46" s="53"/>
      <c r="G46" s="54"/>
      <c r="H46" s="52"/>
      <c r="I46" s="53"/>
      <c r="J46" s="54"/>
    </row>
    <row r="47" spans="1:10" x14ac:dyDescent="0.2">
      <c r="A47" s="71"/>
      <c r="B47" s="84" t="s">
        <v>233</v>
      </c>
      <c r="C47" s="81" t="s">
        <v>275</v>
      </c>
      <c r="D47" s="74">
        <f t="shared" si="1"/>
        <v>0</v>
      </c>
      <c r="F47" s="53"/>
      <c r="G47" s="54"/>
      <c r="H47" s="52"/>
      <c r="I47" s="53"/>
      <c r="J47" s="54"/>
    </row>
    <row r="48" spans="1:10" x14ac:dyDescent="0.2">
      <c r="A48" s="71"/>
      <c r="B48" s="84" t="s">
        <v>234</v>
      </c>
      <c r="C48" s="81"/>
      <c r="D48" s="74">
        <f t="shared" si="1"/>
        <v>0</v>
      </c>
      <c r="F48" s="53"/>
      <c r="G48" s="54"/>
      <c r="H48" s="52"/>
      <c r="I48" s="53"/>
      <c r="J48" s="54"/>
    </row>
    <row r="49" spans="1:10" x14ac:dyDescent="0.2">
      <c r="A49" s="71" t="s">
        <v>235</v>
      </c>
      <c r="B49" s="75" t="s">
        <v>236</v>
      </c>
      <c r="C49" s="82" t="s">
        <v>116</v>
      </c>
      <c r="D49" s="77">
        <f>SUM(D51:D52)</f>
        <v>0</v>
      </c>
      <c r="F49" s="53"/>
      <c r="G49" s="54"/>
      <c r="H49" s="52"/>
      <c r="I49" s="53"/>
      <c r="J49" s="54"/>
    </row>
    <row r="50" spans="1:10" x14ac:dyDescent="0.2">
      <c r="A50" s="71"/>
      <c r="B50" s="107" t="s">
        <v>217</v>
      </c>
      <c r="C50" s="108"/>
      <c r="D50" s="109"/>
      <c r="F50" s="53"/>
      <c r="G50" s="54"/>
      <c r="H50" s="52"/>
      <c r="I50" s="53"/>
      <c r="J50" s="54"/>
    </row>
    <row r="51" spans="1:10" x14ac:dyDescent="0.2">
      <c r="A51" s="71"/>
      <c r="B51" s="72" t="s">
        <v>237</v>
      </c>
      <c r="C51" s="82"/>
      <c r="D51" s="74">
        <f>(0)*1.2</f>
        <v>0</v>
      </c>
      <c r="F51" s="53"/>
      <c r="G51" s="54"/>
      <c r="H51" s="52"/>
      <c r="I51" s="53"/>
      <c r="J51" s="54"/>
    </row>
    <row r="52" spans="1:10" x14ac:dyDescent="0.2">
      <c r="A52" s="71"/>
      <c r="B52" s="72" t="s">
        <v>238</v>
      </c>
      <c r="C52" s="82"/>
      <c r="D52" s="74">
        <f>(0)*1.2</f>
        <v>0</v>
      </c>
      <c r="F52" s="53"/>
      <c r="G52" s="54"/>
      <c r="H52" s="52"/>
      <c r="I52" s="53"/>
      <c r="J52" s="54"/>
    </row>
    <row r="53" spans="1:10" x14ac:dyDescent="0.2">
      <c r="A53" s="71" t="s">
        <v>239</v>
      </c>
      <c r="B53" s="75" t="s">
        <v>240</v>
      </c>
      <c r="C53" s="82" t="s">
        <v>116</v>
      </c>
      <c r="D53" s="77">
        <v>0</v>
      </c>
      <c r="F53" s="53"/>
      <c r="G53" s="54"/>
      <c r="H53" s="52"/>
      <c r="I53" s="53"/>
      <c r="J53" s="54"/>
    </row>
    <row r="54" spans="1:10" x14ac:dyDescent="0.2">
      <c r="A54" s="71"/>
      <c r="B54" s="107" t="s">
        <v>217</v>
      </c>
      <c r="C54" s="108"/>
      <c r="D54" s="109"/>
      <c r="F54" s="53"/>
      <c r="G54" s="54"/>
      <c r="H54" s="52"/>
      <c r="I54" s="53"/>
      <c r="J54" s="54"/>
    </row>
    <row r="55" spans="1:10" collapsed="1" x14ac:dyDescent="0.2">
      <c r="A55" s="71" t="s">
        <v>241</v>
      </c>
      <c r="B55" s="75" t="s">
        <v>242</v>
      </c>
      <c r="C55" s="82" t="s">
        <v>116</v>
      </c>
      <c r="D55" s="77">
        <f>SUM(D57:D57)</f>
        <v>0</v>
      </c>
      <c r="F55" s="53"/>
      <c r="G55" s="54"/>
      <c r="H55" s="52"/>
      <c r="I55" s="53"/>
      <c r="J55" s="54"/>
    </row>
    <row r="56" spans="1:10" x14ac:dyDescent="0.2">
      <c r="A56" s="71"/>
      <c r="B56" s="107" t="s">
        <v>217</v>
      </c>
      <c r="C56" s="108"/>
      <c r="D56" s="109"/>
      <c r="F56" s="53"/>
      <c r="G56" s="54"/>
      <c r="H56" s="52"/>
      <c r="I56" s="53"/>
      <c r="J56" s="54"/>
    </row>
    <row r="57" spans="1:10" x14ac:dyDescent="0.2">
      <c r="A57" s="71"/>
      <c r="B57" s="78" t="s">
        <v>243</v>
      </c>
      <c r="C57" s="85"/>
      <c r="D57" s="74">
        <f>(0)*1.2</f>
        <v>0</v>
      </c>
      <c r="F57" s="53"/>
      <c r="G57" s="54"/>
      <c r="H57" s="52"/>
      <c r="I57" s="53"/>
      <c r="J57" s="54"/>
    </row>
    <row r="58" spans="1:10" ht="25.5" x14ac:dyDescent="0.2">
      <c r="A58" s="71" t="s">
        <v>244</v>
      </c>
      <c r="B58" s="75" t="s">
        <v>245</v>
      </c>
      <c r="C58" s="82" t="s">
        <v>116</v>
      </c>
      <c r="D58" s="77">
        <f>SUM(D59:D59)</f>
        <v>0</v>
      </c>
      <c r="F58" s="53"/>
      <c r="G58" s="54"/>
      <c r="H58" s="52"/>
      <c r="I58" s="53"/>
      <c r="J58" s="54"/>
    </row>
    <row r="59" spans="1:10" ht="12" customHeight="1" x14ac:dyDescent="0.2">
      <c r="A59" s="71"/>
      <c r="B59" s="72" t="s">
        <v>246</v>
      </c>
      <c r="C59" s="86" t="s">
        <v>247</v>
      </c>
      <c r="D59" s="74">
        <f>(0)*1.2</f>
        <v>0</v>
      </c>
      <c r="F59" s="53"/>
      <c r="G59" s="54"/>
      <c r="H59" s="52"/>
      <c r="I59" s="53"/>
      <c r="J59" s="54"/>
    </row>
    <row r="60" spans="1:10" x14ac:dyDescent="0.2">
      <c r="A60" s="71" t="s">
        <v>248</v>
      </c>
      <c r="B60" s="72" t="s">
        <v>249</v>
      </c>
      <c r="C60" s="86" t="s">
        <v>116</v>
      </c>
      <c r="D60" s="74">
        <v>0</v>
      </c>
      <c r="F60" s="53"/>
      <c r="G60" s="54"/>
      <c r="H60" s="52"/>
      <c r="I60" s="53"/>
      <c r="J60" s="54"/>
    </row>
    <row r="61" spans="1:10" ht="30" customHeight="1" collapsed="1" x14ac:dyDescent="0.2">
      <c r="A61" s="71" t="s">
        <v>250</v>
      </c>
      <c r="B61" s="72" t="s">
        <v>271</v>
      </c>
      <c r="C61" s="86" t="s">
        <v>116</v>
      </c>
      <c r="D61" s="61">
        <v>4711.04</v>
      </c>
      <c r="F61" s="53"/>
      <c r="G61" s="54"/>
      <c r="H61" s="52"/>
      <c r="I61" s="53"/>
      <c r="J61" s="54"/>
    </row>
    <row r="62" spans="1:10" x14ac:dyDescent="0.2">
      <c r="A62" s="71" t="s">
        <v>269</v>
      </c>
      <c r="B62" s="72" t="s">
        <v>270</v>
      </c>
      <c r="C62" s="86" t="s">
        <v>116</v>
      </c>
      <c r="D62" s="61">
        <v>0</v>
      </c>
      <c r="F62" s="53"/>
      <c r="G62" s="54"/>
      <c r="H62" s="52"/>
      <c r="I62" s="53"/>
      <c r="J62" s="54"/>
    </row>
    <row r="63" spans="1:10" ht="25.5" x14ac:dyDescent="0.2">
      <c r="A63" s="71" t="s">
        <v>251</v>
      </c>
      <c r="B63" s="72" t="s">
        <v>252</v>
      </c>
      <c r="C63" s="86" t="s">
        <v>116</v>
      </c>
      <c r="D63" s="61">
        <v>0</v>
      </c>
      <c r="F63" s="53"/>
      <c r="G63" s="54"/>
      <c r="H63" s="52"/>
      <c r="I63" s="53"/>
      <c r="J63" s="54"/>
    </row>
    <row r="64" spans="1:10" ht="25.5" x14ac:dyDescent="0.2">
      <c r="A64" s="71" t="s">
        <v>253</v>
      </c>
      <c r="B64" s="72" t="s">
        <v>254</v>
      </c>
      <c r="C64" s="86" t="s">
        <v>116</v>
      </c>
      <c r="D64" s="61">
        <v>0</v>
      </c>
      <c r="F64" s="53"/>
      <c r="G64" s="54"/>
      <c r="H64" s="52"/>
      <c r="I64" s="53"/>
      <c r="J64" s="54"/>
    </row>
    <row r="65" spans="1:10" ht="25.5" x14ac:dyDescent="0.2">
      <c r="A65" s="71" t="s">
        <v>255</v>
      </c>
      <c r="B65" s="72" t="s">
        <v>256</v>
      </c>
      <c r="C65" s="86" t="s">
        <v>116</v>
      </c>
      <c r="D65" s="61">
        <v>1424.15</v>
      </c>
      <c r="F65" s="53"/>
      <c r="G65" s="54"/>
      <c r="H65" s="52"/>
      <c r="I65" s="53"/>
      <c r="J65" s="54"/>
    </row>
    <row r="66" spans="1:10" ht="25.5" x14ac:dyDescent="0.2">
      <c r="A66" s="71" t="s">
        <v>257</v>
      </c>
      <c r="B66" s="72" t="s">
        <v>258</v>
      </c>
      <c r="C66" s="86" t="s">
        <v>116</v>
      </c>
      <c r="D66" s="61">
        <v>524.9</v>
      </c>
      <c r="F66" s="53"/>
      <c r="G66" s="54"/>
      <c r="H66" s="52"/>
      <c r="I66" s="53"/>
      <c r="J66" s="54"/>
    </row>
    <row r="67" spans="1:10" ht="25.5" x14ac:dyDescent="0.2">
      <c r="A67" s="71" t="s">
        <v>259</v>
      </c>
      <c r="B67" s="72" t="s">
        <v>260</v>
      </c>
      <c r="C67" s="86" t="s">
        <v>116</v>
      </c>
      <c r="D67" s="61">
        <v>0</v>
      </c>
      <c r="F67" s="53"/>
      <c r="G67" s="54"/>
      <c r="H67" s="52"/>
      <c r="I67" s="53"/>
      <c r="J67" s="54"/>
    </row>
    <row r="68" spans="1:10" x14ac:dyDescent="0.2">
      <c r="A68" s="71" t="s">
        <v>261</v>
      </c>
      <c r="B68" s="72" t="s">
        <v>262</v>
      </c>
      <c r="C68" s="86" t="s">
        <v>116</v>
      </c>
      <c r="D68" s="61">
        <v>0</v>
      </c>
      <c r="F68" s="53"/>
      <c r="G68" s="54"/>
      <c r="H68" s="52"/>
      <c r="I68" s="53"/>
      <c r="J68" s="54"/>
    </row>
    <row r="69" spans="1:10" ht="38.25" x14ac:dyDescent="0.2">
      <c r="A69" s="71" t="s">
        <v>263</v>
      </c>
      <c r="B69" s="72" t="s">
        <v>264</v>
      </c>
      <c r="C69" s="86" t="s">
        <v>116</v>
      </c>
      <c r="D69" s="61">
        <v>0</v>
      </c>
      <c r="F69" s="53"/>
      <c r="G69" s="54"/>
      <c r="H69" s="52"/>
      <c r="I69" s="53"/>
      <c r="J69" s="54"/>
    </row>
    <row r="70" spans="1:10" ht="51" x14ac:dyDescent="0.2">
      <c r="A70" s="71" t="s">
        <v>265</v>
      </c>
      <c r="B70" s="72" t="s">
        <v>266</v>
      </c>
      <c r="C70" s="86" t="s">
        <v>116</v>
      </c>
      <c r="D70" s="61">
        <v>3184.56</v>
      </c>
      <c r="F70" s="53"/>
      <c r="G70" s="54"/>
      <c r="H70" s="52"/>
      <c r="I70" s="53"/>
      <c r="J70" s="54"/>
    </row>
    <row r="71" spans="1:10" ht="20.100000000000001" customHeight="1" x14ac:dyDescent="0.2">
      <c r="A71" s="71" t="s">
        <v>267</v>
      </c>
      <c r="B71" s="75" t="s">
        <v>268</v>
      </c>
      <c r="C71" s="82" t="s">
        <v>116</v>
      </c>
      <c r="D71" s="63">
        <f>D28+D29+D30+D31+D40+D49+D53+D55+D58+D60+D61+D62+D63+D64+D65+D66+D67+D68+D69+D70</f>
        <v>32325.160000000007</v>
      </c>
      <c r="F71" s="53"/>
      <c r="G71" s="54"/>
      <c r="H71" s="52"/>
      <c r="I71" s="53"/>
      <c r="J71" s="54"/>
    </row>
    <row r="72" spans="1:10" x14ac:dyDescent="0.2">
      <c r="A72" s="106" t="s">
        <v>50</v>
      </c>
      <c r="B72" s="106"/>
      <c r="C72" s="106"/>
      <c r="D72" s="106"/>
      <c r="F72" s="53"/>
      <c r="G72" s="54"/>
      <c r="H72" s="52"/>
      <c r="I72" s="53"/>
      <c r="J72" s="54"/>
    </row>
    <row r="73" spans="1:10" x14ac:dyDescent="0.2">
      <c r="A73" s="87" t="s">
        <v>132</v>
      </c>
      <c r="B73" s="88" t="s">
        <v>51</v>
      </c>
      <c r="C73" s="89" t="s">
        <v>106</v>
      </c>
      <c r="D73" s="60"/>
      <c r="F73" s="53"/>
      <c r="G73" s="54"/>
      <c r="H73" s="52"/>
      <c r="I73" s="53"/>
      <c r="J73" s="54"/>
    </row>
    <row r="74" spans="1:10" x14ac:dyDescent="0.2">
      <c r="A74" s="87" t="s">
        <v>133</v>
      </c>
      <c r="B74" s="88" t="s">
        <v>52</v>
      </c>
      <c r="C74" s="89" t="s">
        <v>106</v>
      </c>
      <c r="D74" s="60"/>
      <c r="F74" s="53"/>
      <c r="G74" s="54"/>
      <c r="H74" s="52"/>
      <c r="I74" s="55"/>
      <c r="J74" s="54"/>
    </row>
    <row r="75" spans="1:10" ht="25.5" x14ac:dyDescent="0.2">
      <c r="A75" s="87" t="s">
        <v>134</v>
      </c>
      <c r="B75" s="88" t="s">
        <v>53</v>
      </c>
      <c r="C75" s="89" t="s">
        <v>106</v>
      </c>
      <c r="D75" s="60"/>
      <c r="F75" s="53"/>
      <c r="G75" s="54"/>
      <c r="H75" s="52"/>
      <c r="I75" s="55"/>
      <c r="J75" s="54"/>
    </row>
    <row r="76" spans="1:10" ht="12.75" customHeight="1" x14ac:dyDescent="0.2">
      <c r="A76" s="87" t="s">
        <v>135</v>
      </c>
      <c r="B76" s="62" t="s">
        <v>54</v>
      </c>
      <c r="C76" s="89" t="s">
        <v>116</v>
      </c>
      <c r="D76" s="60"/>
      <c r="F76" s="53"/>
      <c r="G76" s="54"/>
      <c r="H76" s="52"/>
      <c r="I76" s="53"/>
      <c r="J76" s="54"/>
    </row>
    <row r="77" spans="1:10" x14ac:dyDescent="0.2">
      <c r="A77" s="106" t="s">
        <v>33</v>
      </c>
      <c r="B77" s="106"/>
      <c r="C77" s="106"/>
      <c r="D77" s="106"/>
      <c r="F77" s="53"/>
      <c r="G77" s="54"/>
      <c r="H77" s="52"/>
      <c r="I77" s="53"/>
      <c r="J77" s="54"/>
    </row>
    <row r="78" spans="1:10" ht="25.5" x14ac:dyDescent="0.2">
      <c r="A78" s="87" t="s">
        <v>136</v>
      </c>
      <c r="B78" s="62" t="s">
        <v>34</v>
      </c>
      <c r="C78" s="89" t="s">
        <v>116</v>
      </c>
      <c r="D78" s="90">
        <f>D80</f>
        <v>0</v>
      </c>
      <c r="F78" s="53"/>
      <c r="G78" s="54"/>
      <c r="H78" s="52"/>
      <c r="I78" s="53"/>
      <c r="J78" s="54"/>
    </row>
    <row r="79" spans="1:10" x14ac:dyDescent="0.2">
      <c r="A79" s="87" t="s">
        <v>137</v>
      </c>
      <c r="B79" s="91" t="s">
        <v>35</v>
      </c>
      <c r="C79" s="89" t="s">
        <v>116</v>
      </c>
      <c r="D79" s="66"/>
      <c r="F79" s="53"/>
      <c r="G79" s="54"/>
      <c r="H79" s="52"/>
      <c r="I79" s="53"/>
      <c r="J79" s="54"/>
    </row>
    <row r="80" spans="1:10" x14ac:dyDescent="0.2">
      <c r="A80" s="87" t="s">
        <v>138</v>
      </c>
      <c r="B80" s="91" t="s">
        <v>36</v>
      </c>
      <c r="C80" s="89" t="s">
        <v>116</v>
      </c>
      <c r="D80" s="96">
        <v>0</v>
      </c>
      <c r="F80" s="53"/>
      <c r="G80" s="54"/>
      <c r="H80" s="52"/>
      <c r="I80" s="53"/>
      <c r="J80" s="54"/>
    </row>
    <row r="81" spans="1:10" ht="25.5" x14ac:dyDescent="0.2">
      <c r="A81" s="87" t="s">
        <v>139</v>
      </c>
      <c r="B81" s="62" t="s">
        <v>37</v>
      </c>
      <c r="C81" s="89" t="s">
        <v>116</v>
      </c>
      <c r="D81" s="92">
        <f>D78+D83</f>
        <v>0</v>
      </c>
      <c r="F81" s="53"/>
      <c r="G81" s="54"/>
      <c r="H81" s="52"/>
      <c r="I81" s="53"/>
      <c r="J81" s="54"/>
    </row>
    <row r="82" spans="1:10" x14ac:dyDescent="0.2">
      <c r="A82" s="5" t="s">
        <v>140</v>
      </c>
      <c r="B82" s="22" t="s">
        <v>35</v>
      </c>
      <c r="C82" s="7" t="s">
        <v>116</v>
      </c>
      <c r="D82" s="43"/>
      <c r="F82" s="53"/>
      <c r="G82" s="54"/>
      <c r="H82" s="52"/>
      <c r="I82" s="53"/>
      <c r="J82" s="54"/>
    </row>
    <row r="83" spans="1:10" x14ac:dyDescent="0.2">
      <c r="A83" s="5" t="s">
        <v>141</v>
      </c>
      <c r="B83" s="22" t="s">
        <v>36</v>
      </c>
      <c r="C83" s="7" t="s">
        <v>116</v>
      </c>
      <c r="D83" s="44">
        <f>D90+D100+D109+D118</f>
        <v>0</v>
      </c>
      <c r="F83" s="53"/>
      <c r="G83" s="54"/>
      <c r="H83" s="52"/>
      <c r="I83" s="53"/>
      <c r="J83" s="54"/>
    </row>
    <row r="84" spans="1:10" x14ac:dyDescent="0.2">
      <c r="A84" s="105" t="s">
        <v>55</v>
      </c>
      <c r="B84" s="105"/>
      <c r="C84" s="105"/>
      <c r="D84" s="105"/>
      <c r="F84" s="53"/>
      <c r="G84" s="54"/>
      <c r="H84" s="52"/>
      <c r="I84" s="53"/>
      <c r="J84" s="54"/>
    </row>
    <row r="85" spans="1:10" x14ac:dyDescent="0.2">
      <c r="A85" s="5" t="s">
        <v>157</v>
      </c>
      <c r="B85" s="30" t="s">
        <v>158</v>
      </c>
      <c r="C85" s="7" t="s">
        <v>85</v>
      </c>
      <c r="D85" s="11"/>
      <c r="E85" s="4"/>
      <c r="F85" s="53"/>
      <c r="G85" s="54"/>
      <c r="H85" s="52"/>
      <c r="I85" s="53"/>
      <c r="J85" s="54"/>
    </row>
    <row r="86" spans="1:10" x14ac:dyDescent="0.2">
      <c r="A86" s="5" t="s">
        <v>159</v>
      </c>
      <c r="B86" s="19" t="s">
        <v>149</v>
      </c>
      <c r="C86" s="7" t="s">
        <v>85</v>
      </c>
      <c r="D86" s="11" t="s">
        <v>71</v>
      </c>
      <c r="E86" s="4"/>
      <c r="F86" s="52"/>
      <c r="G86" s="52"/>
      <c r="H86" s="52"/>
      <c r="I86" s="53"/>
      <c r="J86" s="54"/>
    </row>
    <row r="87" spans="1:10" ht="14.25" customHeight="1" x14ac:dyDescent="0.2">
      <c r="A87" s="5" t="s">
        <v>160</v>
      </c>
      <c r="B87" s="19" t="s">
        <v>38</v>
      </c>
      <c r="C87" s="11" t="s">
        <v>25</v>
      </c>
      <c r="D87" s="31">
        <f>D88/((2369.2*6+2552.1*6)/12)</f>
        <v>0</v>
      </c>
      <c r="E87" s="3"/>
      <c r="F87" s="51"/>
      <c r="G87" s="51"/>
      <c r="H87" s="52"/>
      <c r="I87" s="53"/>
      <c r="J87" s="54"/>
    </row>
    <row r="88" spans="1:10" x14ac:dyDescent="0.2">
      <c r="A88" s="5" t="s">
        <v>161</v>
      </c>
      <c r="B88" s="19" t="s">
        <v>44</v>
      </c>
      <c r="C88" s="11" t="s">
        <v>116</v>
      </c>
      <c r="D88" s="32">
        <v>0</v>
      </c>
      <c r="E88" s="3"/>
      <c r="F88" s="53"/>
      <c r="G88" s="56"/>
      <c r="H88" s="52"/>
      <c r="I88" s="53"/>
      <c r="J88" s="54"/>
    </row>
    <row r="89" spans="1:10" x14ac:dyDescent="0.2">
      <c r="A89" s="5" t="s">
        <v>162</v>
      </c>
      <c r="B89" s="19" t="s">
        <v>56</v>
      </c>
      <c r="C89" s="11" t="s">
        <v>116</v>
      </c>
      <c r="D89" s="32">
        <v>0</v>
      </c>
      <c r="F89" s="53"/>
      <c r="G89" s="56"/>
      <c r="H89" s="52"/>
      <c r="I89" s="53"/>
      <c r="J89" s="54"/>
    </row>
    <row r="90" spans="1:10" x14ac:dyDescent="0.2">
      <c r="A90" s="5" t="s">
        <v>163</v>
      </c>
      <c r="B90" s="19" t="s">
        <v>57</v>
      </c>
      <c r="C90" s="11" t="s">
        <v>116</v>
      </c>
      <c r="D90" s="32">
        <f>D88-D89</f>
        <v>0</v>
      </c>
      <c r="E90" s="3"/>
      <c r="F90" s="53"/>
      <c r="G90" s="56"/>
      <c r="H90" s="52"/>
      <c r="I90" s="52"/>
      <c r="J90" s="52"/>
    </row>
    <row r="91" spans="1:10" ht="25.5" x14ac:dyDescent="0.2">
      <c r="A91" s="5" t="s">
        <v>164</v>
      </c>
      <c r="B91" s="19" t="s">
        <v>58</v>
      </c>
      <c r="C91" s="11" t="s">
        <v>116</v>
      </c>
      <c r="D91" s="32">
        <f>D88</f>
        <v>0</v>
      </c>
      <c r="F91" s="53"/>
      <c r="G91" s="56"/>
      <c r="H91" s="52"/>
      <c r="I91" s="52"/>
      <c r="J91" s="52"/>
    </row>
    <row r="92" spans="1:10" ht="12.75" customHeight="1" x14ac:dyDescent="0.2">
      <c r="A92" s="5" t="s">
        <v>165</v>
      </c>
      <c r="B92" s="19" t="s">
        <v>59</v>
      </c>
      <c r="C92" s="11" t="s">
        <v>116</v>
      </c>
      <c r="D92" s="32">
        <f>D89</f>
        <v>0</v>
      </c>
      <c r="F92" s="53"/>
      <c r="G92" s="56"/>
      <c r="H92" s="52"/>
      <c r="I92" s="52"/>
      <c r="J92" s="52"/>
    </row>
    <row r="93" spans="1:10" ht="25.5" x14ac:dyDescent="0.2">
      <c r="A93" s="5" t="s">
        <v>166</v>
      </c>
      <c r="B93" s="19" t="s">
        <v>60</v>
      </c>
      <c r="C93" s="11" t="s">
        <v>116</v>
      </c>
      <c r="D93" s="32">
        <f>D90</f>
        <v>0</v>
      </c>
      <c r="E93" s="2"/>
      <c r="F93" s="53"/>
      <c r="G93" s="54"/>
      <c r="H93" s="52"/>
      <c r="I93" s="52"/>
      <c r="J93" s="52"/>
    </row>
    <row r="94" spans="1:10" ht="25.5" x14ac:dyDescent="0.2">
      <c r="A94" s="5" t="s">
        <v>142</v>
      </c>
      <c r="B94" s="19" t="s">
        <v>61</v>
      </c>
      <c r="C94" s="11" t="s">
        <v>116</v>
      </c>
      <c r="D94" s="32"/>
      <c r="F94" s="52"/>
      <c r="G94" s="52"/>
      <c r="H94" s="52"/>
      <c r="I94" s="52"/>
      <c r="J94" s="52"/>
    </row>
    <row r="95" spans="1:10" x14ac:dyDescent="0.2">
      <c r="A95" s="5" t="s">
        <v>167</v>
      </c>
      <c r="B95" s="30" t="s">
        <v>168</v>
      </c>
      <c r="C95" s="11" t="s">
        <v>85</v>
      </c>
      <c r="D95" s="11"/>
      <c r="F95" s="52"/>
      <c r="G95" s="52"/>
      <c r="H95" s="52"/>
      <c r="I95" s="52"/>
      <c r="J95" s="52"/>
    </row>
    <row r="96" spans="1:10" x14ac:dyDescent="0.2">
      <c r="A96" s="5" t="s">
        <v>169</v>
      </c>
      <c r="B96" s="19" t="s">
        <v>149</v>
      </c>
      <c r="C96" s="11" t="s">
        <v>85</v>
      </c>
      <c r="D96" s="33" t="s">
        <v>70</v>
      </c>
      <c r="F96" s="52"/>
      <c r="G96" s="52"/>
      <c r="H96" s="52"/>
      <c r="I96" s="52"/>
      <c r="J96" s="52"/>
    </row>
    <row r="97" spans="1:10" x14ac:dyDescent="0.2">
      <c r="A97" s="5" t="s">
        <v>170</v>
      </c>
      <c r="B97" s="19" t="s">
        <v>38</v>
      </c>
      <c r="C97" s="11" t="s">
        <v>25</v>
      </c>
      <c r="D97" s="40">
        <f>D98/((33.31*6+35.38*6)/12)</f>
        <v>0</v>
      </c>
      <c r="F97" s="52"/>
      <c r="G97" s="52"/>
      <c r="H97" s="52"/>
      <c r="I97" s="52"/>
      <c r="J97" s="52"/>
    </row>
    <row r="98" spans="1:10" x14ac:dyDescent="0.2">
      <c r="A98" s="5" t="s">
        <v>171</v>
      </c>
      <c r="B98" s="19" t="s">
        <v>44</v>
      </c>
      <c r="C98" s="11" t="s">
        <v>116</v>
      </c>
      <c r="D98" s="39">
        <v>0</v>
      </c>
      <c r="F98" s="52"/>
      <c r="G98" s="52"/>
      <c r="H98" s="52"/>
      <c r="I98" s="52"/>
      <c r="J98" s="52"/>
    </row>
    <row r="99" spans="1:10" x14ac:dyDescent="0.2">
      <c r="A99" s="5" t="s">
        <v>172</v>
      </c>
      <c r="B99" s="19" t="s">
        <v>56</v>
      </c>
      <c r="C99" s="11" t="s">
        <v>116</v>
      </c>
      <c r="D99" s="39">
        <v>0</v>
      </c>
      <c r="F99" s="52"/>
      <c r="G99" s="52"/>
      <c r="H99" s="52"/>
      <c r="I99" s="52"/>
      <c r="J99" s="52"/>
    </row>
    <row r="100" spans="1:10" x14ac:dyDescent="0.2">
      <c r="A100" s="5" t="s">
        <v>173</v>
      </c>
      <c r="B100" s="19" t="s">
        <v>57</v>
      </c>
      <c r="C100" s="11" t="s">
        <v>116</v>
      </c>
      <c r="D100" s="39">
        <f>D98-D99</f>
        <v>0</v>
      </c>
      <c r="F100" s="52"/>
      <c r="G100" s="52"/>
      <c r="H100" s="52"/>
      <c r="I100" s="52"/>
      <c r="J100" s="52"/>
    </row>
    <row r="101" spans="1:10" ht="25.5" x14ac:dyDescent="0.2">
      <c r="A101" s="5" t="s">
        <v>174</v>
      </c>
      <c r="B101" s="19" t="s">
        <v>58</v>
      </c>
      <c r="C101" s="11" t="s">
        <v>116</v>
      </c>
      <c r="D101" s="39">
        <f>D98</f>
        <v>0</v>
      </c>
      <c r="F101" s="52"/>
      <c r="G101" s="52"/>
      <c r="H101" s="52"/>
      <c r="I101" s="52"/>
      <c r="J101" s="52"/>
    </row>
    <row r="102" spans="1:10" ht="25.5" x14ac:dyDescent="0.2">
      <c r="A102" s="5" t="s">
        <v>175</v>
      </c>
      <c r="B102" s="19" t="s">
        <v>59</v>
      </c>
      <c r="C102" s="11" t="s">
        <v>116</v>
      </c>
      <c r="D102" s="39">
        <f>D99</f>
        <v>0</v>
      </c>
      <c r="F102" s="52"/>
      <c r="G102" s="52"/>
      <c r="H102" s="52"/>
      <c r="I102" s="52"/>
      <c r="J102" s="52"/>
    </row>
    <row r="103" spans="1:10" ht="25.5" x14ac:dyDescent="0.2">
      <c r="A103" s="5" t="s">
        <v>176</v>
      </c>
      <c r="B103" s="19" t="s">
        <v>60</v>
      </c>
      <c r="C103" s="11" t="s">
        <v>116</v>
      </c>
      <c r="D103" s="39">
        <f>D100</f>
        <v>0</v>
      </c>
      <c r="F103" s="52"/>
      <c r="G103" s="52"/>
      <c r="H103" s="52"/>
      <c r="I103" s="52"/>
      <c r="J103" s="52"/>
    </row>
    <row r="104" spans="1:10" x14ac:dyDescent="0.2">
      <c r="A104" s="5" t="s">
        <v>177</v>
      </c>
      <c r="B104" s="30" t="s">
        <v>178</v>
      </c>
      <c r="C104" s="11" t="s">
        <v>85</v>
      </c>
      <c r="D104" s="41"/>
      <c r="F104" s="52"/>
      <c r="G104" s="52"/>
      <c r="H104" s="52"/>
      <c r="I104" s="52"/>
      <c r="J104" s="52"/>
    </row>
    <row r="105" spans="1:10" x14ac:dyDescent="0.2">
      <c r="A105" s="5" t="s">
        <v>179</v>
      </c>
      <c r="B105" s="19" t="s">
        <v>149</v>
      </c>
      <c r="C105" s="11" t="s">
        <v>85</v>
      </c>
      <c r="D105" s="41" t="s">
        <v>70</v>
      </c>
      <c r="F105" s="52"/>
      <c r="G105" s="52"/>
      <c r="H105" s="52"/>
      <c r="I105" s="52"/>
      <c r="J105" s="52"/>
    </row>
    <row r="106" spans="1:10" x14ac:dyDescent="0.2">
      <c r="A106" s="5" t="s">
        <v>180</v>
      </c>
      <c r="B106" s="19" t="s">
        <v>38</v>
      </c>
      <c r="C106" s="11" t="s">
        <v>25</v>
      </c>
      <c r="D106" s="40">
        <f>D107/((28.84*6+30.73*6)/12)</f>
        <v>0</v>
      </c>
      <c r="F106" s="52"/>
      <c r="G106" s="52"/>
      <c r="H106" s="52"/>
      <c r="I106" s="52"/>
      <c r="J106" s="52"/>
    </row>
    <row r="107" spans="1:10" x14ac:dyDescent="0.2">
      <c r="A107" s="5" t="s">
        <v>181</v>
      </c>
      <c r="B107" s="19" t="s">
        <v>44</v>
      </c>
      <c r="C107" s="11" t="s">
        <v>116</v>
      </c>
      <c r="D107" s="39">
        <v>0</v>
      </c>
      <c r="F107" s="52"/>
      <c r="G107" s="52"/>
      <c r="H107" s="52"/>
      <c r="I107" s="52"/>
      <c r="J107" s="52"/>
    </row>
    <row r="108" spans="1:10" x14ac:dyDescent="0.2">
      <c r="A108" s="5" t="s">
        <v>182</v>
      </c>
      <c r="B108" s="19" t="s">
        <v>56</v>
      </c>
      <c r="C108" s="11" t="s">
        <v>116</v>
      </c>
      <c r="D108" s="39">
        <v>0</v>
      </c>
      <c r="F108" s="52"/>
      <c r="G108" s="52"/>
      <c r="H108" s="52"/>
      <c r="I108" s="52"/>
      <c r="J108" s="52"/>
    </row>
    <row r="109" spans="1:10" x14ac:dyDescent="0.2">
      <c r="A109" s="5" t="s">
        <v>183</v>
      </c>
      <c r="B109" s="19" t="s">
        <v>57</v>
      </c>
      <c r="C109" s="11" t="s">
        <v>116</v>
      </c>
      <c r="D109" s="39">
        <f>D107-D108</f>
        <v>0</v>
      </c>
      <c r="F109" s="52"/>
      <c r="G109" s="52"/>
      <c r="H109" s="52"/>
      <c r="I109" s="52"/>
      <c r="J109" s="52"/>
    </row>
    <row r="110" spans="1:10" ht="25.5" x14ac:dyDescent="0.2">
      <c r="A110" s="5" t="s">
        <v>184</v>
      </c>
      <c r="B110" s="19" t="s">
        <v>58</v>
      </c>
      <c r="C110" s="11" t="s">
        <v>116</v>
      </c>
      <c r="D110" s="39">
        <f>D107</f>
        <v>0</v>
      </c>
      <c r="F110" s="52"/>
      <c r="G110" s="52"/>
      <c r="H110" s="52"/>
      <c r="I110" s="52"/>
      <c r="J110" s="52"/>
    </row>
    <row r="111" spans="1:10" ht="25.5" x14ac:dyDescent="0.2">
      <c r="A111" s="5" t="s">
        <v>185</v>
      </c>
      <c r="B111" s="19" t="s">
        <v>59</v>
      </c>
      <c r="C111" s="11" t="s">
        <v>116</v>
      </c>
      <c r="D111" s="39">
        <f>D108</f>
        <v>0</v>
      </c>
      <c r="F111" s="52"/>
      <c r="G111" s="52"/>
      <c r="H111" s="52"/>
      <c r="I111" s="52"/>
      <c r="J111" s="52"/>
    </row>
    <row r="112" spans="1:10" ht="25.5" x14ac:dyDescent="0.2">
      <c r="A112" s="5" t="s">
        <v>186</v>
      </c>
      <c r="B112" s="19" t="s">
        <v>60</v>
      </c>
      <c r="C112" s="11" t="s">
        <v>116</v>
      </c>
      <c r="D112" s="39">
        <f>D109</f>
        <v>0</v>
      </c>
      <c r="F112" s="52"/>
      <c r="G112" s="52"/>
      <c r="H112" s="52"/>
      <c r="I112" s="52"/>
      <c r="J112" s="52"/>
    </row>
    <row r="113" spans="1:10" ht="12.75" customHeight="1" x14ac:dyDescent="0.2">
      <c r="A113" s="5" t="s">
        <v>187</v>
      </c>
      <c r="B113" s="30" t="s">
        <v>188</v>
      </c>
      <c r="C113" s="11" t="s">
        <v>85</v>
      </c>
      <c r="D113" s="11"/>
      <c r="F113" s="52"/>
      <c r="G113" s="52"/>
      <c r="H113" s="52"/>
      <c r="I113" s="52"/>
      <c r="J113" s="52"/>
    </row>
    <row r="114" spans="1:10" x14ac:dyDescent="0.2">
      <c r="A114" s="5" t="s">
        <v>189</v>
      </c>
      <c r="B114" s="19" t="s">
        <v>149</v>
      </c>
      <c r="C114" s="11" t="s">
        <v>85</v>
      </c>
      <c r="D114" s="33" t="s">
        <v>150</v>
      </c>
      <c r="F114" s="52"/>
      <c r="G114" s="52"/>
      <c r="H114" s="52"/>
      <c r="I114" s="52"/>
      <c r="J114" s="52"/>
    </row>
    <row r="115" spans="1:10" x14ac:dyDescent="0.2">
      <c r="A115" s="5" t="s">
        <v>190</v>
      </c>
      <c r="B115" s="19" t="s">
        <v>38</v>
      </c>
      <c r="C115" s="11" t="s">
        <v>25</v>
      </c>
      <c r="D115" s="34">
        <f>D116/((4.18*6+4.54*6)/12)</f>
        <v>0</v>
      </c>
      <c r="F115" s="52"/>
      <c r="G115" s="52"/>
      <c r="H115" s="52"/>
      <c r="I115" s="52"/>
      <c r="J115" s="52"/>
    </row>
    <row r="116" spans="1:10" x14ac:dyDescent="0.2">
      <c r="A116" s="5" t="s">
        <v>191</v>
      </c>
      <c r="B116" s="19" t="s">
        <v>44</v>
      </c>
      <c r="C116" s="11" t="s">
        <v>116</v>
      </c>
      <c r="D116" s="32">
        <v>0</v>
      </c>
      <c r="F116" s="52"/>
      <c r="G116" s="52"/>
      <c r="H116" s="52"/>
      <c r="I116" s="52"/>
      <c r="J116" s="52"/>
    </row>
    <row r="117" spans="1:10" x14ac:dyDescent="0.2">
      <c r="A117" s="5" t="s">
        <v>192</v>
      </c>
      <c r="B117" s="19" t="s">
        <v>56</v>
      </c>
      <c r="C117" s="11" t="s">
        <v>116</v>
      </c>
      <c r="D117" s="32">
        <v>0</v>
      </c>
      <c r="F117" s="52"/>
      <c r="G117" s="52"/>
      <c r="H117" s="52"/>
      <c r="I117" s="52"/>
      <c r="J117" s="52"/>
    </row>
    <row r="118" spans="1:10" x14ac:dyDescent="0.2">
      <c r="A118" s="5" t="s">
        <v>193</v>
      </c>
      <c r="B118" s="19" t="s">
        <v>57</v>
      </c>
      <c r="C118" s="11" t="s">
        <v>116</v>
      </c>
      <c r="D118" s="32">
        <f>D116-D117</f>
        <v>0</v>
      </c>
      <c r="F118" s="52"/>
      <c r="G118" s="52"/>
      <c r="H118" s="52"/>
      <c r="I118" s="52"/>
      <c r="J118" s="52"/>
    </row>
    <row r="119" spans="1:10" ht="25.5" x14ac:dyDescent="0.2">
      <c r="A119" s="5" t="s">
        <v>194</v>
      </c>
      <c r="B119" s="19" t="s">
        <v>58</v>
      </c>
      <c r="C119" s="11" t="s">
        <v>116</v>
      </c>
      <c r="D119" s="32">
        <f>D116</f>
        <v>0</v>
      </c>
      <c r="F119" s="52"/>
      <c r="G119" s="52"/>
      <c r="H119" s="52"/>
      <c r="I119" s="52"/>
      <c r="J119" s="52"/>
    </row>
    <row r="120" spans="1:10" ht="25.5" x14ac:dyDescent="0.2">
      <c r="A120" s="5" t="s">
        <v>195</v>
      </c>
      <c r="B120" s="19" t="s">
        <v>59</v>
      </c>
      <c r="C120" s="7" t="s">
        <v>116</v>
      </c>
      <c r="D120" s="32">
        <f>D117</f>
        <v>0</v>
      </c>
      <c r="F120" s="52"/>
      <c r="G120" s="52"/>
      <c r="H120" s="52"/>
      <c r="I120" s="52"/>
      <c r="J120" s="52"/>
    </row>
    <row r="121" spans="1:10" ht="25.5" x14ac:dyDescent="0.2">
      <c r="A121" s="5" t="s">
        <v>196</v>
      </c>
      <c r="B121" s="19" t="s">
        <v>60</v>
      </c>
      <c r="C121" s="7" t="s">
        <v>116</v>
      </c>
      <c r="D121" s="32">
        <f>D118</f>
        <v>0</v>
      </c>
      <c r="F121" s="52"/>
      <c r="G121" s="52"/>
      <c r="H121" s="52"/>
      <c r="I121" s="52"/>
      <c r="J121" s="52"/>
    </row>
    <row r="122" spans="1:10" x14ac:dyDescent="0.2">
      <c r="A122" s="105" t="s">
        <v>62</v>
      </c>
      <c r="B122" s="105"/>
      <c r="C122" s="105"/>
      <c r="D122" s="105"/>
      <c r="F122" s="52"/>
      <c r="G122" s="52"/>
      <c r="H122" s="52"/>
      <c r="I122" s="52"/>
      <c r="J122" s="52"/>
    </row>
    <row r="123" spans="1:10" x14ac:dyDescent="0.2">
      <c r="A123" s="5" t="s">
        <v>143</v>
      </c>
      <c r="B123" s="13" t="s">
        <v>51</v>
      </c>
      <c r="C123" s="7" t="s">
        <v>106</v>
      </c>
      <c r="D123" s="11"/>
      <c r="F123" s="52"/>
      <c r="G123" s="52"/>
      <c r="H123" s="52"/>
      <c r="I123" s="52"/>
      <c r="J123" s="52"/>
    </row>
    <row r="124" spans="1:10" x14ac:dyDescent="0.2">
      <c r="A124" s="5" t="s">
        <v>144</v>
      </c>
      <c r="B124" s="13" t="s">
        <v>52</v>
      </c>
      <c r="C124" s="7" t="s">
        <v>106</v>
      </c>
      <c r="D124" s="11"/>
      <c r="F124" s="52"/>
      <c r="G124" s="52"/>
      <c r="H124" s="52"/>
      <c r="I124" s="52"/>
      <c r="J124" s="52"/>
    </row>
    <row r="125" spans="1:10" ht="25.5" x14ac:dyDescent="0.2">
      <c r="A125" s="5" t="s">
        <v>145</v>
      </c>
      <c r="B125" s="13" t="s">
        <v>53</v>
      </c>
      <c r="C125" s="7" t="s">
        <v>106</v>
      </c>
      <c r="D125" s="11"/>
      <c r="F125" s="52"/>
      <c r="G125" s="52"/>
      <c r="H125" s="52"/>
      <c r="I125" s="52"/>
      <c r="J125" s="52"/>
    </row>
    <row r="126" spans="1:10" x14ac:dyDescent="0.2">
      <c r="A126" s="5" t="s">
        <v>146</v>
      </c>
      <c r="B126" s="13" t="s">
        <v>54</v>
      </c>
      <c r="C126" s="7" t="s">
        <v>116</v>
      </c>
      <c r="D126" s="11"/>
      <c r="F126" s="52"/>
      <c r="G126" s="52"/>
      <c r="H126" s="52"/>
      <c r="I126" s="52"/>
      <c r="J126" s="52"/>
    </row>
    <row r="127" spans="1:10" x14ac:dyDescent="0.2">
      <c r="A127" s="105" t="s">
        <v>63</v>
      </c>
      <c r="B127" s="105"/>
      <c r="C127" s="105"/>
      <c r="D127" s="105"/>
      <c r="F127" s="52"/>
      <c r="G127" s="52"/>
      <c r="H127" s="52"/>
      <c r="I127" s="52"/>
      <c r="J127" s="52"/>
    </row>
    <row r="128" spans="1:10" x14ac:dyDescent="0.2">
      <c r="A128" s="5" t="s">
        <v>147</v>
      </c>
      <c r="B128" s="13" t="s">
        <v>64</v>
      </c>
      <c r="C128" s="7" t="s">
        <v>106</v>
      </c>
      <c r="D128" s="11"/>
    </row>
    <row r="129" spans="1:4" x14ac:dyDescent="0.2">
      <c r="A129" s="5" t="s">
        <v>24</v>
      </c>
      <c r="B129" s="13" t="s">
        <v>65</v>
      </c>
      <c r="C129" s="7" t="s">
        <v>106</v>
      </c>
      <c r="D129" s="11"/>
    </row>
    <row r="130" spans="1:4" ht="25.5" x14ac:dyDescent="0.2">
      <c r="A130" s="5" t="s">
        <v>148</v>
      </c>
      <c r="B130" s="13" t="s">
        <v>66</v>
      </c>
      <c r="C130" s="7" t="s">
        <v>116</v>
      </c>
      <c r="D130" s="11"/>
    </row>
  </sheetData>
  <mergeCells count="12">
    <mergeCell ref="A122:D122"/>
    <mergeCell ref="A127:D127"/>
    <mergeCell ref="A8:D8"/>
    <mergeCell ref="A26:D26"/>
    <mergeCell ref="A72:D72"/>
    <mergeCell ref="A77:D77"/>
    <mergeCell ref="A84:D84"/>
    <mergeCell ref="B33:D33"/>
    <mergeCell ref="B41:D41"/>
    <mergeCell ref="B50:D50"/>
    <mergeCell ref="B54:D54"/>
    <mergeCell ref="B56:D5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2022-03-10T10:03:33Z</dcterms:modified>
</cp:coreProperties>
</file>