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9" i="13" l="1"/>
  <c r="D77" i="13"/>
  <c r="D71" i="13"/>
  <c r="D70" i="13"/>
  <c r="D66" i="13"/>
  <c r="D28" i="13"/>
  <c r="D72" i="13" l="1"/>
  <c r="D50" i="13" l="1"/>
  <c r="D36" i="13"/>
  <c r="D33" i="13" l="1"/>
  <c r="D32" i="13"/>
  <c r="D30" i="13" l="1"/>
  <c r="D76" i="13"/>
  <c r="D75" i="13" s="1"/>
  <c r="D16" i="13" l="1"/>
  <c r="D121" i="13" l="1"/>
  <c r="D112" i="13"/>
  <c r="D103" i="13"/>
  <c r="D58" i="13" l="1"/>
  <c r="D35" i="13" l="1"/>
  <c r="D29" i="13" l="1"/>
  <c r="D84" i="13" l="1"/>
  <c r="D9" i="13"/>
  <c r="D93" i="13"/>
  <c r="D115" i="13"/>
  <c r="D118" i="13" s="1"/>
  <c r="D126" i="13"/>
  <c r="D125" i="13"/>
  <c r="D124" i="13"/>
  <c r="D127" i="13" s="1"/>
  <c r="D117" i="13"/>
  <c r="D116" i="13"/>
  <c r="D108" i="13"/>
  <c r="D107" i="13"/>
  <c r="D106" i="13"/>
  <c r="D109" i="13" s="1"/>
  <c r="D98" i="13"/>
  <c r="D97" i="13"/>
  <c r="D96" i="13"/>
  <c r="D12" i="13"/>
  <c r="D25" i="13" l="1"/>
  <c r="D23" i="13" s="1"/>
  <c r="D87" i="13"/>
  <c r="D99" i="13"/>
</calcChain>
</file>

<file path=xl/sharedStrings.xml><?xml version="1.0" encoding="utf-8"?>
<sst xmlns="http://schemas.openxmlformats.org/spreadsheetml/2006/main" count="1124" uniqueCount="576">
  <si>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</si>
  <si>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</si>
  <si>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</si>
  <si>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</si>
  <si>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</si>
  <si>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</si>
  <si>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</si>
  <si>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</si>
  <si>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</si>
  <si>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</si>
  <si>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</si>
  <si>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</si>
  <si>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</si>
  <si>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</si>
  <si>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</si>
  <si>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</si>
  <si>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</si>
  <si>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</si>
  <si>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</si>
  <si>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</si>
  <si>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</si>
  <si>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</si>
  <si>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</si>
  <si>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</si>
  <si>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</si>
  <si>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</si>
  <si>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</si>
  <si>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</si>
  <si>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</si>
  <si>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</si>
  <si>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</si>
  <si>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</si>
  <si>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</si>
  <si>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</si>
  <si>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</si>
  <si>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</si>
  <si>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</si>
  <si>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</si>
  <si>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</si>
  <si>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</si>
  <si>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</si>
  <si>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</si>
  <si>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</si>
  <si>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</si>
  <si>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</si>
  <si>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</si>
  <si>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</si>
  <si>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</si>
  <si>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</si>
  <si>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</si>
  <si>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</si>
  <si>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</si>
  <si>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</si>
  <si>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</si>
  <si>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</si>
  <si>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</si>
  <si>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</si>
  <si>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</si>
  <si>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</si>
  <si>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</si>
  <si>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</si>
  <si>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</si>
  <si>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</si>
  <si>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</si>
  <si>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</si>
  <si>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</si>
  <si>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</si>
  <si>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</si>
  <si>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</si>
  <si>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</si>
  <si>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</si>
  <si>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</si>
  <si>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</si>
  <si>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</si>
  <si>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</si>
  <si>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</si>
  <si>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</si>
  <si>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</si>
  <si>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</si>
  <si>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</si>
  <si>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</si>
  <si>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</si>
  <si>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</si>
  <si>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</si>
  <si>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</si>
  <si>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</si>
  <si>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</si>
  <si>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</si>
  <si>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</si>
  <si>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</si>
  <si>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</si>
  <si>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</si>
  <si>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</si>
  <si>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</si>
  <si>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</si>
  <si>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</si>
  <si>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</si>
  <si>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</si>
  <si>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</si>
  <si>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</si>
  <si>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</si>
  <si>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</si>
  <si>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</si>
  <si>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</si>
  <si>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</si>
  <si>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</si>
  <si>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</si>
  <si>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</si>
  <si>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</si>
  <si>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</si>
  <si>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</si>
  <si>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</si>
  <si>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</si>
  <si>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</si>
  <si>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</si>
  <si>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</si>
  <si>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</si>
  <si>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</si>
  <si>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</si>
  <si>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</si>
  <si>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</si>
  <si>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</si>
  <si>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</si>
  <si>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</si>
  <si>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</si>
  <si>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</si>
  <si>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</si>
  <si>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</si>
  <si>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</si>
  <si>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</si>
  <si>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</si>
  <si>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</si>
  <si>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</si>
  <si>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</si>
  <si>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</si>
  <si>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</si>
  <si>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</si>
  <si>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</si>
  <si>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</si>
  <si>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</si>
  <si>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</si>
  <si>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</si>
  <si>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</si>
  <si>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</si>
  <si>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</si>
  <si>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</si>
  <si>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</si>
  <si>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</si>
  <si>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</si>
  <si>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</si>
  <si>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</si>
  <si>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</si>
  <si>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</si>
  <si>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</si>
  <si>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</si>
  <si>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</si>
  <si>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</si>
  <si>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</si>
  <si>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</si>
  <si>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</si>
  <si>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</si>
  <si>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</si>
  <si>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</si>
  <si>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</si>
  <si>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</si>
  <si>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</si>
  <si>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</si>
  <si>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</si>
  <si>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</si>
  <si>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</si>
  <si>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</si>
  <si>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</si>
  <si>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</si>
  <si>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</si>
  <si>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</si>
  <si>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</si>
  <si>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</si>
  <si>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</si>
  <si>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</si>
  <si>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</si>
  <si>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</si>
  <si>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</si>
  <si>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</si>
  <si>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</si>
  <si>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</si>
  <si>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</si>
  <si>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</si>
  <si>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</si>
  <si>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</si>
  <si>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</si>
  <si>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</si>
  <si>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</si>
  <si>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</si>
  <si>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</si>
  <si>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</si>
  <si>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</si>
  <si>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</si>
  <si>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</si>
  <si>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</si>
  <si>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</si>
  <si>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</si>
  <si>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</si>
  <si>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</si>
  <si>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</si>
  <si>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</si>
  <si>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</si>
  <si>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</si>
  <si>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</si>
  <si>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</si>
  <si>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</si>
  <si>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</si>
  <si>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</si>
  <si>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</si>
  <si>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</si>
  <si>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</si>
  <si>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</si>
  <si>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</si>
  <si>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</si>
  <si>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</si>
  <si>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</si>
  <si>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</si>
  <si>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</si>
  <si>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</si>
  <si>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</si>
  <si>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</si>
  <si>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</si>
  <si>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</si>
  <si>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</si>
  <si>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</si>
  <si>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</si>
  <si>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</si>
  <si>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</si>
  <si>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</si>
  <si>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</si>
  <si>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</si>
  <si>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</si>
  <si>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</si>
  <si>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</si>
  <si>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</si>
  <si>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</si>
  <si>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</si>
  <si>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</si>
  <si>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</si>
  <si>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</si>
  <si>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</si>
  <si>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</si>
  <si>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</si>
  <si>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</si>
  <si>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</si>
  <si>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</si>
  <si>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</si>
  <si>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</si>
  <si>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</si>
  <si>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</si>
  <si>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</si>
  <si>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</si>
  <si>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</si>
  <si>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</si>
  <si>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</si>
  <si>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</si>
  <si>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</si>
  <si>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</si>
  <si>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</si>
  <si>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</si>
  <si>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</si>
  <si>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</si>
  <si>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</si>
  <si>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</si>
  <si>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</si>
  <si>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</si>
  <si>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</si>
  <si>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</si>
  <si>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</si>
  <si>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</si>
  <si>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</si>
  <si>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</si>
  <si>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</si>
  <si>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</si>
  <si>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</si>
  <si>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</si>
  <si>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</si>
  <si>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</si>
  <si>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</si>
  <si>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</si>
  <si>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</si>
  <si>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</si>
  <si>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</si>
  <si>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</si>
  <si>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</si>
  <si>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</si>
  <si>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</si>
  <si>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</si>
  <si>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</si>
  <si>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</si>
  <si>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</si>
  <si>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</si>
  <si>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</si>
  <si>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</si>
  <si>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</si>
  <si>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</si>
  <si>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</si>
  <si>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</si>
  <si>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</si>
  <si>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</si>
  <si>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</si>
  <si>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</si>
  <si>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</si>
  <si>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</si>
  <si>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</si>
  <si>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</si>
  <si>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</si>
  <si>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</si>
  <si>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</si>
  <si>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</si>
  <si>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</si>
  <si>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</si>
  <si>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</si>
  <si>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</si>
  <si>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</si>
  <si>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</si>
  <si>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</si>
  <si>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</si>
  <si>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</si>
  <si>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</si>
  <si>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</si>
  <si>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</si>
  <si>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</si>
  <si>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</si>
  <si>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</si>
  <si>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</si>
  <si>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</si>
  <si>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</si>
  <si>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</si>
  <si>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</si>
  <si>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</si>
  <si>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</si>
  <si>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</si>
  <si>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</si>
  <si>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</si>
  <si>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</si>
  <si>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</si>
  <si>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</si>
  <si>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</si>
  <si>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</si>
  <si>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</si>
  <si>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</si>
  <si>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</si>
  <si>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</si>
  <si>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</si>
  <si>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</si>
  <si>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</si>
  <si>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</si>
  <si>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</si>
  <si>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</si>
  <si>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</si>
  <si>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</si>
  <si>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</si>
  <si>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</si>
  <si>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</si>
  <si>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</si>
  <si>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</si>
  <si>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</si>
  <si>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</si>
  <si>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</si>
  <si>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</si>
  <si>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</si>
  <si>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</si>
  <si>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</si>
  <si>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</si>
  <si>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</si>
  <si>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</si>
  <si>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</si>
  <si>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</si>
  <si>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</si>
  <si>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</si>
  <si>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</si>
  <si>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</si>
  <si>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</si>
  <si>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</si>
  <si>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</si>
  <si>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</si>
  <si>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</si>
  <si>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</si>
  <si>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</si>
  <si>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</si>
  <si>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</si>
  <si>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</si>
  <si>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</si>
  <si>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</si>
  <si>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</si>
  <si>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</si>
  <si>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</si>
  <si>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</si>
  <si>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</si>
  <si>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</si>
  <si>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</si>
  <si>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</si>
  <si>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</si>
  <si>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</si>
  <si>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</si>
  <si>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</si>
  <si>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</si>
  <si>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</si>
  <si>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</si>
  <si>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</si>
  <si>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</si>
  <si>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</si>
  <si>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</si>
  <si>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</si>
  <si>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</si>
  <si>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</si>
  <si>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</si>
  <si>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</si>
  <si>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</si>
  <si>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</si>
  <si>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</si>
  <si>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</si>
  <si>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</si>
  <si>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</si>
  <si>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</si>
  <si>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</si>
  <si>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</si>
  <si>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</si>
  <si>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</si>
  <si>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</si>
  <si>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</si>
  <si>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</si>
  <si>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</si>
  <si>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</si>
  <si>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</si>
  <si>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</si>
  <si>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</si>
  <si>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</si>
  <si>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</si>
  <si>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</si>
  <si>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</si>
  <si>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</si>
  <si>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</si>
  <si>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</si>
  <si>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</si>
  <si>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</si>
  <si>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</si>
  <si>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</si>
  <si>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</si>
  <si>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</si>
  <si>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</si>
  <si>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</si>
  <si>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</si>
  <si>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</si>
  <si>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</si>
  <si>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</si>
  <si>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</si>
  <si>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</si>
  <si>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</si>
  <si>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</si>
  <si>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</si>
  <si>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</si>
  <si>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</si>
  <si>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</si>
  <si>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</si>
  <si>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</si>
  <si>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</si>
  <si>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</si>
  <si>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</si>
  <si>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</si>
  <si>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</si>
  <si>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</si>
  <si>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</si>
  <si>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</si>
  <si>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</si>
  <si>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</si>
  <si>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</si>
  <si>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</si>
  <si>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</si>
  <si>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</si>
  <si>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</si>
  <si>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</si>
  <si>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</si>
  <si>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</si>
  <si>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</si>
  <si>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</si>
  <si>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</si>
  <si>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</si>
  <si>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</si>
  <si>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</si>
  <si>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</si>
  <si>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</si>
  <si>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</si>
  <si>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</si>
  <si>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</si>
  <si>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</si>
  <si>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</si>
  <si>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</si>
  <si>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</si>
  <si>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</si>
  <si>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</si>
  <si>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</si>
  <si>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</si>
  <si>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</si>
  <si>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</si>
  <si>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</si>
  <si>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</si>
  <si>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</si>
  <si>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</si>
  <si>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</si>
  <si>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</si>
  <si>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</si>
  <si>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</si>
  <si>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</si>
  <si>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</si>
  <si>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</si>
  <si>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</si>
  <si>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</si>
  <si>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</si>
  <si>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</si>
  <si>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</si>
  <si>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</si>
  <si>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7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</si>
  <si>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</si>
  <si>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</si>
  <si>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</si>
  <si>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</si>
  <si>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</si>
  <si>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Очистка канализационной сети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</si>
  <si>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</si>
  <si>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</si>
  <si>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Ремонт групповых шитков на л/клетке</t>
  </si>
  <si>
    <t>Дата начала отчетного периода</t>
  </si>
  <si>
    <t>Дата конца отчетного периода</t>
  </si>
  <si>
    <t>Россыпь противогололедных материалов на тротуарах вручную (январь)</t>
  </si>
  <si>
    <t>Временная заделка свищей и трещин на трубопроводах установкой хомутов Д-50мм</t>
  </si>
  <si>
    <t>5,56 м2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</si>
  <si>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</si>
  <si>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</si>
  <si>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</si>
  <si>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</si>
  <si>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</si>
  <si>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</si>
  <si>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</si>
  <si>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</si>
  <si>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</si>
  <si>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</si>
  <si>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</si>
  <si>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</si>
  <si>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</si>
  <si>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</si>
  <si>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</si>
  <si>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</si>
  <si>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112 м</t>
  </si>
  <si>
    <t>Прокладка труб канализации из полиэтиленовых труб</t>
  </si>
  <si>
    <t>4 м</t>
  </si>
  <si>
    <t>9 шт</t>
  </si>
  <si>
    <t>Смена канализационных труб диаметром 100 мм</t>
  </si>
  <si>
    <t>Смена канализационных труб диаметром 110 мм</t>
  </si>
  <si>
    <t>5 м</t>
  </si>
  <si>
    <t>6 м</t>
  </si>
  <si>
    <t>2 шт</t>
  </si>
  <si>
    <t>Ликвидация воздушных пробок в системе отопления, в  стояке (перепуск стояков)</t>
  </si>
  <si>
    <t>Смена трубопровода диаметром 65 мм</t>
  </si>
  <si>
    <t>Смена трубопровода диаметром 80 мм</t>
  </si>
  <si>
    <t>Смена трубопровода диаметром 100 мм</t>
  </si>
  <si>
    <t>6м</t>
  </si>
  <si>
    <t>Установка фланцевых соединений на трубопроводе Д-80мм</t>
  </si>
  <si>
    <t>1 соед</t>
  </si>
  <si>
    <t>Установка хомутов на трубопровод Д-15-40 мм</t>
  </si>
  <si>
    <t>18 мест</t>
  </si>
  <si>
    <t>Установка хомутов на трубопровод Д-80-100 мм</t>
  </si>
  <si>
    <t>7 мест</t>
  </si>
  <si>
    <t>Смена муфты ПП 40</t>
  </si>
  <si>
    <t>Смена автоматов 25 А</t>
  </si>
  <si>
    <t>27 шт</t>
  </si>
  <si>
    <t>Монтаж клеммы на распред. Коробке</t>
  </si>
  <si>
    <t>4 шт</t>
  </si>
  <si>
    <t>16 шт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</si>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</sst>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left" vertical="top" wrapText="1" indent="1"/>
    </xf>
    <xf numFmtId="0" fontId="53" fillId="0" borderId="15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37" sqref="F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8" t="s">
        <v>324</v>
      </c>
      <c r="C7" s="20" t="s">
        <v>325</v>
      </c>
      <c r="D7" s="20"/>
      <c r="E7" s="75" t="s">
        <v>306</v>
      </c>
      <c r="F7" s="76"/>
      <c r="G7" s="76"/>
      <c r="H7" s="76"/>
      <c r="I7" s="35"/>
    </row>
    <row r="8" spans="1:9" ht="12.75" customHeight="1" x14ac:dyDescent="0.2">
      <c r="A8" s="74" t="s">
        <v>326</v>
      </c>
      <c r="B8" s="74"/>
      <c r="C8" s="74"/>
      <c r="D8" s="74"/>
    </row>
    <row r="9" spans="1:9" ht="51" x14ac:dyDescent="0.2">
      <c r="A9" s="18" t="s">
        <v>16</v>
      </c>
      <c r="B9" s="22" t="s">
        <v>327</v>
      </c>
      <c r="C9" s="20" t="s">
        <v>325</v>
      </c>
      <c r="D9" s="23" t="s">
        <v>535</v>
      </c>
      <c r="E9" s="17" t="s">
        <v>43</v>
      </c>
    </row>
    <row r="10" spans="1:9" x14ac:dyDescent="0.2">
      <c r="A10" s="18"/>
      <c r="B10" s="40" t="s">
        <v>407</v>
      </c>
      <c r="C10" s="20"/>
      <c r="D10" s="24"/>
      <c r="E10" s="17"/>
    </row>
    <row r="11" spans="1:9" ht="25.5" x14ac:dyDescent="0.2">
      <c r="A11" s="18" t="s">
        <v>358</v>
      </c>
      <c r="B11" s="22" t="s">
        <v>328</v>
      </c>
      <c r="C11" s="20" t="s">
        <v>325</v>
      </c>
      <c r="D11" s="34" t="s">
        <v>536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537</v>
      </c>
      <c r="E12" s="75" t="s">
        <v>408</v>
      </c>
      <c r="F12" s="76"/>
      <c r="G12" s="76"/>
      <c r="H12" s="76"/>
      <c r="I12" s="76"/>
    </row>
    <row r="13" spans="1:9" ht="17.25" customHeight="1" x14ac:dyDescent="0.2">
      <c r="A13" s="18"/>
      <c r="B13" s="40" t="s">
        <v>409</v>
      </c>
      <c r="C13" s="20"/>
      <c r="D13" s="24" t="s">
        <v>538</v>
      </c>
      <c r="E13" s="75"/>
      <c r="F13" s="76"/>
      <c r="G13" s="76"/>
      <c r="H13" s="76"/>
      <c r="I13" s="76"/>
    </row>
    <row r="14" spans="1:9" ht="17.25" customHeight="1" x14ac:dyDescent="0.2">
      <c r="A14" s="18"/>
      <c r="B14" s="40" t="s">
        <v>410</v>
      </c>
      <c r="C14" s="20"/>
      <c r="D14" s="24" t="s">
        <v>539</v>
      </c>
      <c r="E14" s="75"/>
      <c r="F14" s="76"/>
      <c r="G14" s="76"/>
      <c r="H14" s="76"/>
      <c r="I14" s="76"/>
    </row>
    <row r="15" spans="1:9" ht="51" x14ac:dyDescent="0.2">
      <c r="A15" s="18" t="s">
        <v>18</v>
      </c>
      <c r="B15" s="22" t="s">
        <v>330</v>
      </c>
      <c r="C15" s="20" t="s">
        <v>325</v>
      </c>
      <c r="D15" s="56" t="s">
        <v>540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7" t="s">
        <v>541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7" t="s">
        <v>541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8" t="s">
        <v>542</v>
      </c>
      <c r="E19" s="77" t="s">
        <v>307</v>
      </c>
      <c r="F19" s="78"/>
      <c r="G19" s="78"/>
      <c r="H19" s="78"/>
      <c r="I19" s="78"/>
    </row>
    <row r="20" spans="1:14" x14ac:dyDescent="0.2">
      <c r="A20" s="18" t="s">
        <v>23</v>
      </c>
      <c r="B20" s="22" t="s">
        <v>334</v>
      </c>
      <c r="C20" s="20" t="s">
        <v>325</v>
      </c>
      <c r="D20" s="59" t="s">
        <v>543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544</v>
      </c>
    </row>
    <row r="23" spans="1:14" x14ac:dyDescent="0.2">
      <c r="A23" s="18"/>
      <c r="B23" s="40" t="s">
        <v>102</v>
      </c>
      <c r="C23" s="20" t="s">
        <v>325</v>
      </c>
      <c r="D23" s="20"/>
    </row>
    <row r="24" spans="1:14" ht="76.5" x14ac:dyDescent="0.2">
      <c r="A24" s="18" t="s">
        <v>363</v>
      </c>
      <c r="B24" s="22" t="s">
        <v>337</v>
      </c>
      <c r="C24" s="20" t="s">
        <v>325</v>
      </c>
      <c r="D24" s="33" t="s">
        <v>545</v>
      </c>
      <c r="E24" s="75" t="s">
        <v>308</v>
      </c>
      <c r="F24" s="76"/>
      <c r="G24" s="76"/>
      <c r="H24" s="76"/>
      <c r="I24" s="7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3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365</v>
      </c>
      <c r="B26" s="41" t="s">
        <v>339</v>
      </c>
      <c r="C26" s="20" t="s">
        <v>325</v>
      </c>
      <c r="D26" s="57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1" t="s">
        <v>340</v>
      </c>
      <c r="C27" s="20" t="s">
        <v>325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1" t="s">
        <v>341</v>
      </c>
      <c r="C28" s="20" t="s">
        <v>325</v>
      </c>
      <c r="D28" s="31" t="s">
        <v>466</v>
      </c>
      <c r="E28" s="9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3"/>
      <c r="K30" s="21" t="s">
        <v>4</v>
      </c>
      <c r="L30" s="71" t="s">
        <v>12</v>
      </c>
      <c r="M30" s="72"/>
      <c r="N30" s="73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75" t="s">
        <v>210</v>
      </c>
      <c r="F31" s="76"/>
      <c r="G31" s="76"/>
      <c r="H31" s="76"/>
      <c r="I31" s="76"/>
      <c r="K31" s="21" t="s">
        <v>5</v>
      </c>
      <c r="L31" s="71" t="s">
        <v>12</v>
      </c>
      <c r="M31" s="72"/>
      <c r="N31" s="73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0" t="s">
        <v>40</v>
      </c>
      <c r="C34" s="20" t="s">
        <v>349</v>
      </c>
      <c r="D34" s="31"/>
    </row>
    <row r="35" spans="1:5" x14ac:dyDescent="0.2">
      <c r="A35" s="18"/>
      <c r="B35" s="40" t="s">
        <v>41</v>
      </c>
      <c r="C35" s="20" t="s">
        <v>349</v>
      </c>
      <c r="D35" s="31"/>
    </row>
    <row r="36" spans="1:5" x14ac:dyDescent="0.2">
      <c r="A36" s="18"/>
      <c r="B36" s="40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7" t="s">
        <v>325</v>
      </c>
      <c r="D37" s="37"/>
    </row>
    <row r="38" spans="1:5" ht="30" customHeight="1" x14ac:dyDescent="0.2">
      <c r="A38" s="74" t="s">
        <v>211</v>
      </c>
      <c r="B38" s="74"/>
      <c r="C38" s="74"/>
      <c r="D38" s="74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574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575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7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801</v>
      </c>
      <c r="C4" s="4" t="s">
        <v>127</v>
      </c>
    </row>
    <row r="5" spans="1:3" ht="13.5" thickBot="1" x14ac:dyDescent="0.25">
      <c r="A5" s="14" t="s">
        <v>16</v>
      </c>
      <c r="B5" s="2">
        <v>802</v>
      </c>
      <c r="C5" s="4" t="s">
        <v>128</v>
      </c>
    </row>
    <row r="6" spans="1:3" ht="13.5" thickBot="1" x14ac:dyDescent="0.25">
      <c r="A6" s="14" t="s">
        <v>358</v>
      </c>
      <c r="B6" s="2">
        <v>803</v>
      </c>
      <c r="C6" s="4" t="s">
        <v>129</v>
      </c>
    </row>
    <row r="7" spans="1:3" ht="13.5" thickBot="1" x14ac:dyDescent="0.25">
      <c r="A7" s="14" t="s">
        <v>17</v>
      </c>
      <c r="B7" s="2">
        <v>804</v>
      </c>
      <c r="C7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901</v>
      </c>
      <c r="C4" s="4" t="s">
        <v>131</v>
      </c>
    </row>
    <row r="5" spans="1:3" ht="13.5" thickBot="1" x14ac:dyDescent="0.25">
      <c r="A5" s="14" t="s">
        <v>16</v>
      </c>
      <c r="B5" s="2">
        <v>902</v>
      </c>
      <c r="C5" s="4" t="s">
        <v>132</v>
      </c>
    </row>
    <row r="6" spans="1:3" ht="13.5" thickBot="1" x14ac:dyDescent="0.25">
      <c r="A6" s="14" t="s">
        <v>358</v>
      </c>
      <c r="B6" s="2">
        <v>903</v>
      </c>
      <c r="C6" s="4" t="s">
        <v>133</v>
      </c>
    </row>
    <row r="7" spans="1:3" ht="13.5" thickBot="1" x14ac:dyDescent="0.25">
      <c r="A7" s="14" t="s">
        <v>17</v>
      </c>
      <c r="B7" s="2">
        <v>904</v>
      </c>
      <c r="C7" s="4" t="s">
        <v>129</v>
      </c>
    </row>
    <row r="8" spans="1:3" ht="13.5" thickBot="1" x14ac:dyDescent="0.25">
      <c r="A8" s="14" t="s">
        <v>18</v>
      </c>
      <c r="B8" s="2">
        <v>905</v>
      </c>
      <c r="C8" s="4" t="s">
        <v>128</v>
      </c>
    </row>
    <row r="9" spans="1:3" ht="13.5" thickBot="1" x14ac:dyDescent="0.25">
      <c r="A9" s="14" t="s">
        <v>19</v>
      </c>
      <c r="B9" s="2">
        <v>906</v>
      </c>
      <c r="C9" s="4" t="s">
        <v>134</v>
      </c>
    </row>
    <row r="10" spans="1:3" ht="13.5" thickBot="1" x14ac:dyDescent="0.25">
      <c r="A10" s="14" t="s">
        <v>20</v>
      </c>
      <c r="B10" s="2">
        <v>907</v>
      </c>
      <c r="C10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1001</v>
      </c>
      <c r="C4" s="4" t="s">
        <v>141</v>
      </c>
    </row>
    <row r="5" spans="1:3" ht="13.5" thickBot="1" x14ac:dyDescent="0.25">
      <c r="A5" s="14" t="s">
        <v>16</v>
      </c>
      <c r="B5" s="2">
        <v>1002</v>
      </c>
      <c r="C5" s="4" t="s">
        <v>142</v>
      </c>
    </row>
    <row r="6" spans="1:3" ht="13.5" thickBot="1" x14ac:dyDescent="0.25">
      <c r="A6" s="14" t="s">
        <v>358</v>
      </c>
      <c r="B6" s="2">
        <v>1003</v>
      </c>
      <c r="C6" s="4" t="s">
        <v>143</v>
      </c>
    </row>
    <row r="7" spans="1:3" ht="13.5" thickBot="1" x14ac:dyDescent="0.25">
      <c r="A7" s="14" t="s">
        <v>17</v>
      </c>
      <c r="B7" s="2">
        <v>1004</v>
      </c>
      <c r="C7" s="4" t="s">
        <v>144</v>
      </c>
    </row>
    <row r="8" spans="1:3" ht="13.5" thickBot="1" x14ac:dyDescent="0.25">
      <c r="A8" s="14" t="s">
        <v>18</v>
      </c>
      <c r="B8" s="2">
        <v>1005</v>
      </c>
      <c r="C8" s="4" t="s">
        <v>145</v>
      </c>
    </row>
    <row r="9" spans="1:3" ht="13.5" thickBot="1" x14ac:dyDescent="0.25">
      <c r="A9" s="14" t="s">
        <v>19</v>
      </c>
      <c r="B9" s="2">
        <v>1006</v>
      </c>
      <c r="C9" s="4" t="s">
        <v>146</v>
      </c>
    </row>
    <row r="10" spans="1:3" ht="13.5" thickBot="1" x14ac:dyDescent="0.25">
      <c r="A10" s="14" t="s">
        <v>20</v>
      </c>
      <c r="B10" s="2">
        <v>1007</v>
      </c>
      <c r="C10" s="4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1101</v>
      </c>
      <c r="C4" s="4" t="s">
        <v>147</v>
      </c>
    </row>
    <row r="5" spans="1:3" ht="13.5" thickBot="1" x14ac:dyDescent="0.25">
      <c r="A5" s="14" t="s">
        <v>16</v>
      </c>
      <c r="B5" s="2">
        <v>1102</v>
      </c>
      <c r="C5" s="4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12001</v>
      </c>
      <c r="C4" s="4" t="s">
        <v>149</v>
      </c>
    </row>
    <row r="5" spans="1:3" ht="13.5" thickBot="1" x14ac:dyDescent="0.25">
      <c r="A5" s="14" t="s">
        <v>16</v>
      </c>
      <c r="B5" s="2">
        <v>12002</v>
      </c>
      <c r="C5" s="4" t="s">
        <v>150</v>
      </c>
    </row>
    <row r="6" spans="1:3" ht="13.5" thickBot="1" x14ac:dyDescent="0.25">
      <c r="A6" s="14" t="s">
        <v>358</v>
      </c>
      <c r="B6" s="2">
        <v>12003</v>
      </c>
      <c r="C6" s="4" t="s">
        <v>151</v>
      </c>
    </row>
    <row r="7" spans="1:3" ht="13.5" thickBot="1" x14ac:dyDescent="0.25">
      <c r="A7" s="14" t="s">
        <v>17</v>
      </c>
      <c r="B7" s="2">
        <v>12004</v>
      </c>
      <c r="C7" s="4" t="s">
        <v>152</v>
      </c>
    </row>
    <row r="8" spans="1:3" ht="13.5" thickBot="1" x14ac:dyDescent="0.25">
      <c r="A8" s="14" t="s">
        <v>18</v>
      </c>
      <c r="B8" s="2">
        <v>12005</v>
      </c>
      <c r="C8" s="4" t="s">
        <v>153</v>
      </c>
    </row>
    <row r="9" spans="1:3" ht="13.5" thickBot="1" x14ac:dyDescent="0.25">
      <c r="A9" s="14" t="s">
        <v>19</v>
      </c>
      <c r="B9" s="2">
        <v>12006</v>
      </c>
      <c r="C9" s="4" t="s">
        <v>154</v>
      </c>
    </row>
    <row r="10" spans="1:3" ht="13.5" thickBot="1" x14ac:dyDescent="0.25">
      <c r="A10" s="14" t="s">
        <v>20</v>
      </c>
      <c r="B10" s="2">
        <v>12007</v>
      </c>
      <c r="C10" s="4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1301</v>
      </c>
      <c r="C4" s="4" t="s">
        <v>136</v>
      </c>
    </row>
    <row r="5" spans="1:3" ht="13.5" thickBot="1" x14ac:dyDescent="0.25">
      <c r="A5" s="14" t="s">
        <v>16</v>
      </c>
      <c r="B5" s="2">
        <v>1302</v>
      </c>
      <c r="C5" s="4" t="s">
        <v>156</v>
      </c>
    </row>
    <row r="6" spans="1:3" ht="13.5" thickBot="1" x14ac:dyDescent="0.25">
      <c r="A6" s="14" t="s">
        <v>358</v>
      </c>
      <c r="B6" s="2">
        <v>1303</v>
      </c>
      <c r="C6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320</v>
      </c>
      <c r="B3" s="7">
        <v>1401</v>
      </c>
      <c r="C3" s="8" t="s">
        <v>46</v>
      </c>
    </row>
    <row r="4" spans="1:3" ht="13.5" thickBot="1" x14ac:dyDescent="0.25">
      <c r="A4" s="15" t="s">
        <v>357</v>
      </c>
      <c r="B4" s="2">
        <v>1401</v>
      </c>
      <c r="C4" s="4" t="s">
        <v>158</v>
      </c>
    </row>
    <row r="5" spans="1:3" ht="13.5" thickBot="1" x14ac:dyDescent="0.25">
      <c r="A5" s="15" t="s">
        <v>16</v>
      </c>
      <c r="B5" s="2">
        <v>1402</v>
      </c>
      <c r="C5" s="4" t="s">
        <v>159</v>
      </c>
    </row>
    <row r="6" spans="1:3" ht="13.5" thickBot="1" x14ac:dyDescent="0.25">
      <c r="A6" s="15" t="s">
        <v>358</v>
      </c>
      <c r="B6" s="2">
        <v>1403</v>
      </c>
      <c r="C6" s="4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4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1601</v>
      </c>
      <c r="C4" s="4" t="s">
        <v>216</v>
      </c>
    </row>
    <row r="5" spans="1:3" ht="13.5" thickBot="1" x14ac:dyDescent="0.25">
      <c r="A5" s="14" t="s">
        <v>16</v>
      </c>
      <c r="B5" s="2">
        <v>1602</v>
      </c>
      <c r="C5" s="4" t="s">
        <v>217</v>
      </c>
    </row>
    <row r="6" spans="1:3" ht="13.5" thickBot="1" x14ac:dyDescent="0.25">
      <c r="A6" s="14" t="s">
        <v>358</v>
      </c>
      <c r="B6" s="2">
        <v>1603</v>
      </c>
      <c r="C6" s="4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1701</v>
      </c>
      <c r="C4" s="4" t="s">
        <v>219</v>
      </c>
    </row>
    <row r="5" spans="1:3" ht="13.5" thickBot="1" x14ac:dyDescent="0.25">
      <c r="A5" s="15" t="s">
        <v>16</v>
      </c>
      <c r="B5" s="2">
        <v>1702</v>
      </c>
      <c r="C5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selection activeCell="E85" sqref="E85"/>
    </sheetView>
  </sheetViews>
  <sheetFormatPr defaultRowHeight="12.75" x14ac:dyDescent="0.2"/>
  <cols>
    <col min="1" max="1" width="7.28515625" customWidth="1"/>
    <col min="2" max="2" width="48.285156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532</v>
      </c>
    </row>
    <row r="3" spans="1:5" x14ac:dyDescent="0.2">
      <c r="B3" s="47" t="s">
        <v>517</v>
      </c>
    </row>
    <row r="4" spans="1:5" ht="15.75" x14ac:dyDescent="0.25">
      <c r="A4" s="25" t="s">
        <v>320</v>
      </c>
      <c r="B4" s="32" t="s">
        <v>321</v>
      </c>
      <c r="C4" s="32" t="s">
        <v>322</v>
      </c>
      <c r="D4" s="48" t="s">
        <v>323</v>
      </c>
    </row>
    <row r="5" spans="1:5" x14ac:dyDescent="0.2">
      <c r="A5" s="18" t="s">
        <v>357</v>
      </c>
      <c r="B5" s="29" t="s">
        <v>324</v>
      </c>
      <c r="C5" s="20" t="s">
        <v>325</v>
      </c>
      <c r="D5" s="51"/>
    </row>
    <row r="6" spans="1:5" x14ac:dyDescent="0.2">
      <c r="A6" s="18" t="s">
        <v>16</v>
      </c>
      <c r="B6" s="69" t="s">
        <v>527</v>
      </c>
      <c r="C6" s="20" t="s">
        <v>325</v>
      </c>
      <c r="D6" s="51" t="s">
        <v>533</v>
      </c>
    </row>
    <row r="7" spans="1:5" x14ac:dyDescent="0.2">
      <c r="A7" s="18" t="s">
        <v>358</v>
      </c>
      <c r="B7" s="69" t="s">
        <v>528</v>
      </c>
      <c r="C7" s="20" t="s">
        <v>325</v>
      </c>
      <c r="D7" s="51" t="s">
        <v>534</v>
      </c>
    </row>
    <row r="8" spans="1:5" ht="30" customHeight="1" x14ac:dyDescent="0.2">
      <c r="A8" s="80" t="s">
        <v>163</v>
      </c>
      <c r="B8" s="80"/>
      <c r="C8" s="80"/>
      <c r="D8" s="80"/>
    </row>
    <row r="9" spans="1:5" ht="25.5" x14ac:dyDescent="0.2">
      <c r="A9" s="30" t="s">
        <v>17</v>
      </c>
      <c r="B9" s="81" t="s">
        <v>29</v>
      </c>
      <c r="C9" s="31" t="s">
        <v>356</v>
      </c>
      <c r="D9" s="82">
        <f>D11</f>
        <v>0</v>
      </c>
    </row>
    <row r="10" spans="1:5" x14ac:dyDescent="0.2">
      <c r="A10" s="30" t="s">
        <v>18</v>
      </c>
      <c r="B10" s="83" t="s">
        <v>30</v>
      </c>
      <c r="C10" s="31" t="s">
        <v>356</v>
      </c>
      <c r="D10" s="84"/>
      <c r="E10" s="9"/>
    </row>
    <row r="11" spans="1:5" x14ac:dyDescent="0.2">
      <c r="A11" s="30" t="s">
        <v>19</v>
      </c>
      <c r="B11" s="83" t="s">
        <v>31</v>
      </c>
      <c r="C11" s="31" t="s">
        <v>356</v>
      </c>
      <c r="D11" s="85">
        <v>0</v>
      </c>
      <c r="E11" s="9"/>
    </row>
    <row r="12" spans="1:5" ht="25.5" x14ac:dyDescent="0.2">
      <c r="A12" s="86" t="s">
        <v>20</v>
      </c>
      <c r="B12" s="87" t="s">
        <v>164</v>
      </c>
      <c r="C12" s="88" t="s">
        <v>356</v>
      </c>
      <c r="D12" s="82">
        <f>SUM(D13:D15)</f>
        <v>1003000.5</v>
      </c>
    </row>
    <row r="13" spans="1:5" x14ac:dyDescent="0.2">
      <c r="A13" s="86" t="s">
        <v>21</v>
      </c>
      <c r="B13" s="89" t="s">
        <v>453</v>
      </c>
      <c r="C13" s="88" t="s">
        <v>356</v>
      </c>
      <c r="D13" s="85">
        <v>483551.82</v>
      </c>
    </row>
    <row r="14" spans="1:5" x14ac:dyDescent="0.2">
      <c r="A14" s="86" t="s">
        <v>22</v>
      </c>
      <c r="B14" s="90" t="s">
        <v>454</v>
      </c>
      <c r="C14" s="88" t="s">
        <v>356</v>
      </c>
      <c r="D14" s="85">
        <v>267748.34000000003</v>
      </c>
    </row>
    <row r="15" spans="1:5" x14ac:dyDescent="0.2">
      <c r="A15" s="86" t="s">
        <v>23</v>
      </c>
      <c r="B15" s="89" t="s">
        <v>455</v>
      </c>
      <c r="C15" s="88" t="s">
        <v>356</v>
      </c>
      <c r="D15" s="85">
        <v>251700.34</v>
      </c>
    </row>
    <row r="16" spans="1:5" x14ac:dyDescent="0.2">
      <c r="A16" s="86" t="s">
        <v>24</v>
      </c>
      <c r="B16" s="87" t="s">
        <v>32</v>
      </c>
      <c r="C16" s="88" t="s">
        <v>356</v>
      </c>
      <c r="D16" s="91">
        <f>D17+D19</f>
        <v>918704.67</v>
      </c>
    </row>
    <row r="17" spans="1:15" x14ac:dyDescent="0.2">
      <c r="A17" s="86" t="s">
        <v>362</v>
      </c>
      <c r="B17" s="89" t="s">
        <v>456</v>
      </c>
      <c r="C17" s="88" t="s">
        <v>356</v>
      </c>
      <c r="D17" s="92">
        <v>918704.67</v>
      </c>
    </row>
    <row r="18" spans="1:15" x14ac:dyDescent="0.2">
      <c r="A18" s="86" t="s">
        <v>363</v>
      </c>
      <c r="B18" s="89" t="s">
        <v>457</v>
      </c>
      <c r="C18" s="88" t="s">
        <v>356</v>
      </c>
      <c r="D18" s="93"/>
    </row>
    <row r="19" spans="1:15" x14ac:dyDescent="0.2">
      <c r="A19" s="86" t="s">
        <v>364</v>
      </c>
      <c r="B19" s="89" t="s">
        <v>458</v>
      </c>
      <c r="C19" s="88" t="s">
        <v>356</v>
      </c>
      <c r="D19" s="92">
        <v>0</v>
      </c>
    </row>
    <row r="20" spans="1:15" ht="25.5" x14ac:dyDescent="0.2">
      <c r="A20" s="86" t="s">
        <v>365</v>
      </c>
      <c r="B20" s="89" t="s">
        <v>459</v>
      </c>
      <c r="C20" s="88" t="s">
        <v>356</v>
      </c>
      <c r="D20" s="93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x14ac:dyDescent="0.2">
      <c r="A21" s="86" t="s">
        <v>366</v>
      </c>
      <c r="B21" s="89" t="s">
        <v>460</v>
      </c>
      <c r="C21" s="88" t="s">
        <v>356</v>
      </c>
      <c r="D21" s="93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x14ac:dyDescent="0.2">
      <c r="A22" s="86" t="s">
        <v>367</v>
      </c>
      <c r="B22" s="87" t="s">
        <v>33</v>
      </c>
      <c r="C22" s="88" t="s">
        <v>356</v>
      </c>
      <c r="D22" s="93"/>
      <c r="E22" s="9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25.5" x14ac:dyDescent="0.2">
      <c r="A23" s="86" t="s">
        <v>368</v>
      </c>
      <c r="B23" s="87" t="s">
        <v>34</v>
      </c>
      <c r="C23" s="88" t="s">
        <v>356</v>
      </c>
      <c r="D23" s="82">
        <f>D25</f>
        <v>84295.829999999958</v>
      </c>
      <c r="F23" s="62"/>
      <c r="G23" s="62"/>
      <c r="H23" s="61"/>
      <c r="I23" s="62"/>
      <c r="J23" s="62"/>
      <c r="K23" s="61"/>
      <c r="L23" s="61"/>
      <c r="M23" s="61"/>
      <c r="N23" s="61"/>
      <c r="O23" s="61"/>
    </row>
    <row r="24" spans="1:15" x14ac:dyDescent="0.2">
      <c r="A24" s="86" t="s">
        <v>369</v>
      </c>
      <c r="B24" s="89" t="s">
        <v>461</v>
      </c>
      <c r="C24" s="88" t="s">
        <v>356</v>
      </c>
      <c r="D24" s="93"/>
      <c r="F24" s="63"/>
      <c r="G24" s="64"/>
      <c r="H24" s="61"/>
      <c r="I24" s="65"/>
      <c r="J24" s="64"/>
      <c r="K24" s="61"/>
      <c r="L24" s="61"/>
      <c r="M24" s="61"/>
      <c r="N24" s="61"/>
      <c r="O24" s="61"/>
    </row>
    <row r="25" spans="1:15" x14ac:dyDescent="0.2">
      <c r="A25" s="86" t="s">
        <v>370</v>
      </c>
      <c r="B25" s="89" t="s">
        <v>462</v>
      </c>
      <c r="C25" s="88" t="s">
        <v>356</v>
      </c>
      <c r="D25" s="85">
        <f>D9+D12-D17</f>
        <v>84295.829999999958</v>
      </c>
      <c r="F25" s="63"/>
      <c r="G25" s="64"/>
      <c r="H25" s="61"/>
      <c r="I25" s="63"/>
      <c r="J25" s="64"/>
      <c r="K25" s="61"/>
      <c r="L25" s="61"/>
      <c r="M25" s="61"/>
      <c r="N25" s="61"/>
      <c r="O25" s="61"/>
    </row>
    <row r="26" spans="1:15" ht="26.25" customHeight="1" x14ac:dyDescent="0.2">
      <c r="A26" s="94" t="s">
        <v>165</v>
      </c>
      <c r="B26" s="94"/>
      <c r="C26" s="94"/>
      <c r="D26" s="94"/>
      <c r="F26" s="63"/>
      <c r="G26" s="64"/>
      <c r="H26" s="61"/>
      <c r="I26" s="63"/>
      <c r="J26" s="64"/>
      <c r="K26" s="61"/>
      <c r="L26" s="61"/>
      <c r="M26" s="61"/>
      <c r="N26" s="61"/>
      <c r="O26" s="61"/>
    </row>
    <row r="27" spans="1:15" x14ac:dyDescent="0.2">
      <c r="A27" s="86" t="s">
        <v>371</v>
      </c>
      <c r="B27" s="87" t="s">
        <v>166</v>
      </c>
      <c r="C27" s="88" t="s">
        <v>325</v>
      </c>
      <c r="D27" s="95"/>
      <c r="F27" s="63"/>
      <c r="G27" s="64"/>
      <c r="H27" s="61"/>
      <c r="I27" s="63"/>
      <c r="J27" s="64"/>
      <c r="K27" s="61"/>
      <c r="L27" s="61"/>
      <c r="M27" s="61"/>
      <c r="N27" s="61"/>
      <c r="O27" s="61"/>
    </row>
    <row r="28" spans="1:15" ht="38.25" x14ac:dyDescent="0.2">
      <c r="A28" s="96" t="s">
        <v>468</v>
      </c>
      <c r="B28" s="97" t="s">
        <v>469</v>
      </c>
      <c r="C28" s="98" t="s">
        <v>356</v>
      </c>
      <c r="D28" s="99">
        <f>(1338.78*12)+98399.63</f>
        <v>114464.99</v>
      </c>
      <c r="F28" s="63"/>
      <c r="G28" s="64"/>
      <c r="H28" s="61"/>
      <c r="I28" s="63"/>
      <c r="J28" s="64"/>
      <c r="K28" s="61"/>
      <c r="L28" s="61"/>
      <c r="M28" s="61"/>
      <c r="N28" s="61"/>
      <c r="O28" s="61"/>
    </row>
    <row r="29" spans="1:15" ht="38.25" x14ac:dyDescent="0.2">
      <c r="A29" s="100" t="s">
        <v>470</v>
      </c>
      <c r="B29" s="87" t="s">
        <v>471</v>
      </c>
      <c r="C29" s="101" t="s">
        <v>356</v>
      </c>
      <c r="D29" s="102">
        <f>H29</f>
        <v>0</v>
      </c>
      <c r="F29" s="63"/>
      <c r="G29" s="64"/>
      <c r="H29" s="61"/>
      <c r="I29" s="63"/>
      <c r="J29" s="64"/>
      <c r="K29" s="61"/>
      <c r="L29" s="61"/>
      <c r="M29" s="61"/>
      <c r="N29" s="61"/>
      <c r="O29" s="61"/>
    </row>
    <row r="30" spans="1:15" ht="38.25" x14ac:dyDescent="0.2">
      <c r="A30" s="100" t="s">
        <v>472</v>
      </c>
      <c r="B30" s="103" t="s">
        <v>473</v>
      </c>
      <c r="C30" s="104" t="s">
        <v>356</v>
      </c>
      <c r="D30" s="105">
        <f>D32+D33+D34</f>
        <v>278404.21600000001</v>
      </c>
      <c r="F30" s="63"/>
      <c r="G30" s="64"/>
      <c r="H30" s="61"/>
      <c r="I30" s="63"/>
      <c r="J30" s="64"/>
      <c r="K30" s="61"/>
      <c r="L30" s="61"/>
      <c r="M30" s="61"/>
      <c r="N30" s="61"/>
      <c r="O30" s="61"/>
    </row>
    <row r="31" spans="1:15" ht="12.75" customHeight="1" x14ac:dyDescent="0.2">
      <c r="A31" s="100" t="s">
        <v>474</v>
      </c>
      <c r="B31" s="106" t="s">
        <v>475</v>
      </c>
      <c r="C31" s="107"/>
      <c r="D31" s="108"/>
      <c r="F31" s="63"/>
      <c r="G31" s="64"/>
      <c r="H31" s="61"/>
      <c r="I31" s="63"/>
      <c r="J31" s="64"/>
      <c r="K31" s="61"/>
      <c r="L31" s="61"/>
      <c r="M31" s="61"/>
      <c r="N31" s="61"/>
      <c r="O31" s="61"/>
    </row>
    <row r="32" spans="1:15" ht="25.5" x14ac:dyDescent="0.2">
      <c r="A32" s="100" t="s">
        <v>476</v>
      </c>
      <c r="B32" s="87" t="s">
        <v>525</v>
      </c>
      <c r="C32" s="101" t="s">
        <v>477</v>
      </c>
      <c r="D32" s="102">
        <f>(63224.08+155997.11)*1.2</f>
        <v>263065.42800000001</v>
      </c>
      <c r="F32" s="63"/>
      <c r="G32" s="64"/>
      <c r="H32" s="61"/>
      <c r="I32" s="63"/>
      <c r="J32" s="64"/>
      <c r="K32" s="61"/>
      <c r="L32" s="61"/>
      <c r="M32" s="61"/>
      <c r="N32" s="61"/>
      <c r="O32" s="61"/>
    </row>
    <row r="33" spans="1:15" ht="25.5" x14ac:dyDescent="0.2">
      <c r="A33" s="100" t="s">
        <v>476</v>
      </c>
      <c r="B33" s="87" t="s">
        <v>478</v>
      </c>
      <c r="C33" s="101" t="s">
        <v>479</v>
      </c>
      <c r="D33" s="102">
        <f>(3606.68+2458.79+1187.92)*1.2</f>
        <v>8704.0679999999993</v>
      </c>
      <c r="F33" s="63"/>
      <c r="G33" s="64"/>
      <c r="H33" s="61"/>
      <c r="I33" s="63"/>
      <c r="J33" s="64"/>
      <c r="K33" s="61"/>
      <c r="L33" s="61"/>
      <c r="M33" s="61"/>
      <c r="N33" s="61"/>
      <c r="O33" s="61"/>
    </row>
    <row r="34" spans="1:15" ht="25.5" x14ac:dyDescent="0.2">
      <c r="A34" s="100" t="s">
        <v>480</v>
      </c>
      <c r="B34" s="87" t="s">
        <v>557</v>
      </c>
      <c r="C34" s="101" t="s">
        <v>573</v>
      </c>
      <c r="D34" s="102">
        <v>6634.72</v>
      </c>
      <c r="F34" s="63"/>
      <c r="G34" s="64"/>
      <c r="H34" s="61"/>
      <c r="I34" s="63"/>
      <c r="J34" s="64"/>
      <c r="K34" s="61"/>
      <c r="L34" s="61"/>
      <c r="M34" s="61"/>
      <c r="N34" s="61"/>
      <c r="O34" s="61"/>
    </row>
    <row r="35" spans="1:15" x14ac:dyDescent="0.2">
      <c r="A35" s="100" t="s">
        <v>481</v>
      </c>
      <c r="B35" s="87" t="s">
        <v>482</v>
      </c>
      <c r="C35" s="101" t="s">
        <v>522</v>
      </c>
      <c r="D35" s="102">
        <f t="shared" ref="D35" si="0">(0)*1.2</f>
        <v>0</v>
      </c>
      <c r="F35" s="63"/>
      <c r="G35" s="64"/>
      <c r="H35" s="61"/>
      <c r="I35" s="63"/>
      <c r="J35" s="64"/>
      <c r="K35" s="61"/>
      <c r="L35" s="61"/>
      <c r="M35" s="61"/>
      <c r="N35" s="61"/>
      <c r="O35" s="61"/>
    </row>
    <row r="36" spans="1:15" ht="25.5" x14ac:dyDescent="0.2">
      <c r="A36" s="100" t="s">
        <v>483</v>
      </c>
      <c r="B36" s="103" t="s">
        <v>484</v>
      </c>
      <c r="C36" s="104" t="s">
        <v>356</v>
      </c>
      <c r="D36" s="105">
        <f>D39+D40+D41+D42+D43+D44+D45+D46+D47+D48+D49</f>
        <v>106335.76</v>
      </c>
      <c r="F36" s="63"/>
      <c r="G36" s="64"/>
      <c r="H36" s="61"/>
      <c r="I36" s="63"/>
      <c r="J36" s="64"/>
      <c r="K36" s="61"/>
      <c r="L36" s="61"/>
      <c r="M36" s="61"/>
      <c r="N36" s="61"/>
      <c r="O36" s="61"/>
    </row>
    <row r="37" spans="1:15" ht="12.75" customHeight="1" x14ac:dyDescent="0.2">
      <c r="A37" s="100"/>
      <c r="B37" s="106" t="s">
        <v>475</v>
      </c>
      <c r="C37" s="107"/>
      <c r="D37" s="108"/>
      <c r="F37" s="63"/>
      <c r="G37" s="64"/>
      <c r="H37" s="61"/>
      <c r="I37" s="63"/>
      <c r="J37" s="64"/>
      <c r="K37" s="61"/>
      <c r="L37" s="61"/>
      <c r="M37" s="61"/>
      <c r="N37" s="61"/>
      <c r="O37" s="61"/>
    </row>
    <row r="38" spans="1:15" ht="29.25" customHeight="1" x14ac:dyDescent="0.2">
      <c r="A38" s="109" t="s">
        <v>476</v>
      </c>
      <c r="B38" s="110" t="s">
        <v>530</v>
      </c>
      <c r="C38" s="111"/>
      <c r="D38" s="102"/>
      <c r="F38" s="63"/>
      <c r="G38" s="64"/>
      <c r="H38" s="61"/>
      <c r="I38" s="63"/>
      <c r="J38" s="64"/>
      <c r="K38" s="61"/>
      <c r="L38" s="61"/>
      <c r="M38" s="61"/>
      <c r="N38" s="61"/>
      <c r="O38" s="61"/>
    </row>
    <row r="39" spans="1:15" x14ac:dyDescent="0.2">
      <c r="A39" s="112" t="s">
        <v>476</v>
      </c>
      <c r="B39" s="87" t="s">
        <v>558</v>
      </c>
      <c r="C39" s="111" t="s">
        <v>555</v>
      </c>
      <c r="D39" s="102">
        <v>13421.88</v>
      </c>
      <c r="F39" s="63"/>
      <c r="G39" s="64"/>
      <c r="H39" s="61"/>
      <c r="I39" s="63"/>
      <c r="J39" s="64"/>
      <c r="K39" s="61"/>
      <c r="L39" s="61"/>
      <c r="M39" s="61"/>
      <c r="N39" s="61"/>
      <c r="O39" s="61"/>
    </row>
    <row r="40" spans="1:15" x14ac:dyDescent="0.2">
      <c r="A40" s="113"/>
      <c r="B40" s="87" t="s">
        <v>559</v>
      </c>
      <c r="C40" s="111" t="s">
        <v>561</v>
      </c>
      <c r="D40" s="102">
        <v>14174</v>
      </c>
      <c r="F40" s="63"/>
      <c r="G40" s="64"/>
      <c r="H40" s="61"/>
      <c r="I40" s="63"/>
      <c r="J40" s="64"/>
      <c r="K40" s="61"/>
      <c r="L40" s="61"/>
      <c r="M40" s="61"/>
      <c r="N40" s="61"/>
      <c r="O40" s="61"/>
    </row>
    <row r="41" spans="1:15" x14ac:dyDescent="0.2">
      <c r="A41" s="113"/>
      <c r="B41" s="87" t="s">
        <v>560</v>
      </c>
      <c r="C41" s="111" t="s">
        <v>550</v>
      </c>
      <c r="D41" s="102">
        <v>8881.31</v>
      </c>
      <c r="F41" s="63"/>
      <c r="G41" s="64"/>
      <c r="H41" s="61"/>
      <c r="I41" s="63"/>
      <c r="J41" s="64"/>
      <c r="K41" s="61"/>
      <c r="L41" s="61"/>
      <c r="M41" s="61"/>
      <c r="N41" s="61"/>
      <c r="O41" s="61"/>
    </row>
    <row r="42" spans="1:15" ht="25.5" x14ac:dyDescent="0.2">
      <c r="A42" s="113"/>
      <c r="B42" s="87" t="s">
        <v>562</v>
      </c>
      <c r="C42" s="111" t="s">
        <v>563</v>
      </c>
      <c r="D42" s="102">
        <v>3160.55</v>
      </c>
      <c r="F42" s="63"/>
      <c r="G42" s="64"/>
      <c r="H42" s="61"/>
      <c r="I42" s="63"/>
      <c r="J42" s="64"/>
      <c r="K42" s="61"/>
      <c r="L42" s="61"/>
      <c r="M42" s="61"/>
      <c r="N42" s="61"/>
      <c r="O42" s="61"/>
    </row>
    <row r="43" spans="1:15" x14ac:dyDescent="0.2">
      <c r="A43" s="113"/>
      <c r="B43" s="87" t="s">
        <v>564</v>
      </c>
      <c r="C43" s="111" t="s">
        <v>565</v>
      </c>
      <c r="D43" s="102">
        <v>488.85</v>
      </c>
      <c r="F43" s="63"/>
      <c r="G43" s="64"/>
      <c r="H43" s="61"/>
      <c r="I43" s="63"/>
      <c r="J43" s="64"/>
      <c r="K43" s="61"/>
      <c r="L43" s="61"/>
      <c r="M43" s="61"/>
      <c r="N43" s="61"/>
      <c r="O43" s="61"/>
    </row>
    <row r="44" spans="1:15" x14ac:dyDescent="0.2">
      <c r="A44" s="113"/>
      <c r="B44" s="87" t="s">
        <v>566</v>
      </c>
      <c r="C44" s="111" t="s">
        <v>567</v>
      </c>
      <c r="D44" s="102">
        <v>665.97</v>
      </c>
      <c r="F44" s="63"/>
      <c r="G44" s="64"/>
      <c r="H44" s="61"/>
      <c r="I44" s="63"/>
      <c r="J44" s="64"/>
      <c r="K44" s="61"/>
      <c r="L44" s="61"/>
      <c r="M44" s="61"/>
      <c r="N44" s="61"/>
      <c r="O44" s="61"/>
    </row>
    <row r="45" spans="1:15" x14ac:dyDescent="0.2">
      <c r="A45" s="113"/>
      <c r="B45" s="87" t="s">
        <v>568</v>
      </c>
      <c r="C45" s="111" t="s">
        <v>556</v>
      </c>
      <c r="D45" s="102">
        <v>2250.9499999999998</v>
      </c>
      <c r="F45" s="63"/>
      <c r="G45" s="64"/>
      <c r="H45" s="61"/>
      <c r="I45" s="63"/>
      <c r="J45" s="64"/>
      <c r="K45" s="61"/>
      <c r="L45" s="61"/>
      <c r="M45" s="61"/>
      <c r="N45" s="61"/>
      <c r="O45" s="61"/>
    </row>
    <row r="46" spans="1:15" x14ac:dyDescent="0.2">
      <c r="A46" s="112" t="s">
        <v>481</v>
      </c>
      <c r="B46" s="110" t="s">
        <v>523</v>
      </c>
      <c r="C46" s="114" t="s">
        <v>548</v>
      </c>
      <c r="D46" s="102">
        <v>38172.559999999998</v>
      </c>
      <c r="F46" s="63"/>
      <c r="G46" s="64"/>
      <c r="H46" s="61"/>
      <c r="I46" s="63"/>
      <c r="J46" s="64"/>
      <c r="K46" s="61"/>
      <c r="L46" s="61"/>
      <c r="M46" s="61"/>
      <c r="N46" s="61"/>
      <c r="O46" s="61"/>
    </row>
    <row r="47" spans="1:15" x14ac:dyDescent="0.2">
      <c r="A47" s="113"/>
      <c r="B47" s="110" t="s">
        <v>549</v>
      </c>
      <c r="C47" s="114" t="s">
        <v>550</v>
      </c>
      <c r="D47" s="102">
        <v>3306.59</v>
      </c>
      <c r="F47" s="63"/>
      <c r="G47" s="64"/>
      <c r="H47" s="61"/>
      <c r="I47" s="63"/>
      <c r="J47" s="64"/>
      <c r="K47" s="61"/>
      <c r="L47" s="61"/>
      <c r="M47" s="61"/>
      <c r="N47" s="61"/>
      <c r="O47" s="61"/>
    </row>
    <row r="48" spans="1:15" x14ac:dyDescent="0.2">
      <c r="A48" s="113"/>
      <c r="B48" s="110" t="s">
        <v>552</v>
      </c>
      <c r="C48" s="114" t="s">
        <v>554</v>
      </c>
      <c r="D48" s="102">
        <v>7651.88</v>
      </c>
      <c r="F48" s="63"/>
      <c r="G48" s="64"/>
      <c r="H48" s="61"/>
      <c r="I48" s="63"/>
      <c r="J48" s="64"/>
      <c r="K48" s="61"/>
      <c r="L48" s="61"/>
      <c r="M48" s="61"/>
      <c r="N48" s="61"/>
      <c r="O48" s="61"/>
    </row>
    <row r="49" spans="1:15" x14ac:dyDescent="0.2">
      <c r="A49" s="115"/>
      <c r="B49" s="110" t="s">
        <v>553</v>
      </c>
      <c r="C49" s="114" t="s">
        <v>555</v>
      </c>
      <c r="D49" s="102">
        <v>14161.22</v>
      </c>
      <c r="F49" s="63"/>
      <c r="G49" s="64"/>
      <c r="H49" s="61"/>
      <c r="I49" s="63"/>
      <c r="J49" s="64"/>
      <c r="K49" s="61"/>
      <c r="L49" s="61"/>
      <c r="M49" s="61"/>
      <c r="N49" s="61"/>
      <c r="O49" s="61"/>
    </row>
    <row r="50" spans="1:15" x14ac:dyDescent="0.2">
      <c r="A50" s="112" t="s">
        <v>485</v>
      </c>
      <c r="B50" s="103" t="s">
        <v>486</v>
      </c>
      <c r="C50" s="116" t="s">
        <v>356</v>
      </c>
      <c r="D50" s="105">
        <f>D52+D53+D54+D55</f>
        <v>161318.85</v>
      </c>
      <c r="F50" s="63"/>
      <c r="G50" s="64"/>
      <c r="H50" s="61"/>
      <c r="I50" s="63"/>
      <c r="J50" s="64"/>
      <c r="K50" s="61"/>
      <c r="L50" s="61"/>
      <c r="M50" s="61"/>
      <c r="N50" s="61"/>
      <c r="O50" s="61"/>
    </row>
    <row r="51" spans="1:15" ht="12.75" customHeight="1" x14ac:dyDescent="0.2">
      <c r="A51" s="113"/>
      <c r="B51" s="106" t="s">
        <v>475</v>
      </c>
      <c r="C51" s="107"/>
      <c r="D51" s="108"/>
      <c r="F51" s="63"/>
      <c r="G51" s="64"/>
      <c r="H51" s="61"/>
      <c r="I51" s="63"/>
      <c r="J51" s="64"/>
      <c r="K51" s="61"/>
      <c r="L51" s="61"/>
      <c r="M51" s="61"/>
      <c r="N51" s="61"/>
      <c r="O51" s="61"/>
    </row>
    <row r="52" spans="1:15" ht="12.75" customHeight="1" x14ac:dyDescent="0.2">
      <c r="A52" s="113"/>
      <c r="B52" s="117" t="s">
        <v>526</v>
      </c>
      <c r="C52" s="114" t="s">
        <v>556</v>
      </c>
      <c r="D52" s="102">
        <v>4291.6000000000004</v>
      </c>
      <c r="F52" s="63"/>
      <c r="G52" s="64"/>
      <c r="H52" s="61"/>
      <c r="I52" s="63"/>
      <c r="J52" s="64"/>
      <c r="K52" s="61"/>
      <c r="L52" s="61"/>
      <c r="M52" s="61"/>
      <c r="N52" s="61"/>
      <c r="O52" s="61"/>
    </row>
    <row r="53" spans="1:15" x14ac:dyDescent="0.2">
      <c r="A53" s="113"/>
      <c r="B53" s="110" t="s">
        <v>487</v>
      </c>
      <c r="C53" s="114" t="s">
        <v>551</v>
      </c>
      <c r="D53" s="102">
        <v>712.88</v>
      </c>
      <c r="F53" s="63"/>
      <c r="G53" s="64"/>
      <c r="H53" s="61"/>
      <c r="I53" s="63"/>
      <c r="J53" s="64"/>
      <c r="K53" s="61"/>
      <c r="L53" s="61"/>
      <c r="M53" s="61"/>
      <c r="N53" s="61"/>
      <c r="O53" s="61"/>
    </row>
    <row r="54" spans="1:15" x14ac:dyDescent="0.2">
      <c r="A54" s="113"/>
      <c r="B54" s="110" t="s">
        <v>569</v>
      </c>
      <c r="C54" s="114" t="s">
        <v>570</v>
      </c>
      <c r="D54" s="102">
        <v>59861.81</v>
      </c>
      <c r="F54" s="63"/>
      <c r="G54" s="64"/>
      <c r="H54" s="61"/>
      <c r="I54" s="63"/>
      <c r="J54" s="64"/>
      <c r="K54" s="61"/>
      <c r="L54" s="61"/>
      <c r="M54" s="61"/>
      <c r="N54" s="61"/>
      <c r="O54" s="61"/>
    </row>
    <row r="55" spans="1:15" x14ac:dyDescent="0.2">
      <c r="A55" s="113"/>
      <c r="B55" s="110" t="s">
        <v>571</v>
      </c>
      <c r="C55" s="114" t="s">
        <v>572</v>
      </c>
      <c r="D55" s="102">
        <v>96452.56</v>
      </c>
      <c r="F55" s="63"/>
      <c r="G55" s="64"/>
      <c r="H55" s="61"/>
      <c r="I55" s="63"/>
      <c r="J55" s="64"/>
      <c r="K55" s="61"/>
      <c r="L55" s="61"/>
      <c r="M55" s="61"/>
      <c r="N55" s="61"/>
      <c r="O55" s="61"/>
    </row>
    <row r="56" spans="1:15" x14ac:dyDescent="0.2">
      <c r="A56" s="100" t="s">
        <v>488</v>
      </c>
      <c r="B56" s="103" t="s">
        <v>489</v>
      </c>
      <c r="C56" s="116" t="s">
        <v>356</v>
      </c>
      <c r="D56" s="105">
        <v>0</v>
      </c>
      <c r="F56" s="63"/>
      <c r="G56" s="64"/>
      <c r="H56" s="61"/>
      <c r="I56" s="63"/>
      <c r="J56" s="64"/>
      <c r="K56" s="61"/>
      <c r="L56" s="61"/>
      <c r="M56" s="61"/>
      <c r="N56" s="61"/>
      <c r="O56" s="61"/>
    </row>
    <row r="57" spans="1:15" ht="12.75" customHeight="1" x14ac:dyDescent="0.2">
      <c r="A57" s="100"/>
      <c r="B57" s="106" t="s">
        <v>475</v>
      </c>
      <c r="C57" s="107"/>
      <c r="D57" s="108"/>
      <c r="F57" s="63"/>
      <c r="G57" s="64"/>
      <c r="H57" s="61"/>
      <c r="I57" s="63"/>
      <c r="J57" s="64"/>
      <c r="K57" s="61"/>
      <c r="L57" s="61"/>
      <c r="M57" s="61"/>
      <c r="N57" s="61"/>
      <c r="O57" s="61"/>
    </row>
    <row r="58" spans="1:15" x14ac:dyDescent="0.2">
      <c r="A58" s="100" t="s">
        <v>490</v>
      </c>
      <c r="B58" s="103" t="s">
        <v>491</v>
      </c>
      <c r="C58" s="116" t="s">
        <v>356</v>
      </c>
      <c r="D58" s="105">
        <f>SUM(D60)</f>
        <v>0</v>
      </c>
      <c r="F58" s="63"/>
      <c r="G58" s="64"/>
      <c r="H58" s="61"/>
      <c r="I58" s="63"/>
      <c r="J58" s="64"/>
      <c r="K58" s="61"/>
      <c r="L58" s="61"/>
      <c r="M58" s="61"/>
      <c r="N58" s="61"/>
      <c r="O58" s="61"/>
    </row>
    <row r="59" spans="1:15" ht="12.75" customHeight="1" x14ac:dyDescent="0.2">
      <c r="A59" s="100"/>
      <c r="B59" s="106" t="s">
        <v>475</v>
      </c>
      <c r="C59" s="107"/>
      <c r="D59" s="108"/>
      <c r="F59" s="63"/>
      <c r="G59" s="64"/>
      <c r="H59" s="61"/>
      <c r="I59" s="63"/>
      <c r="J59" s="64"/>
      <c r="K59" s="61"/>
      <c r="L59" s="61"/>
      <c r="M59" s="61"/>
      <c r="N59" s="61"/>
      <c r="O59" s="61"/>
    </row>
    <row r="60" spans="1:15" ht="12.75" customHeight="1" x14ac:dyDescent="0.2">
      <c r="A60" s="100"/>
      <c r="B60" s="118" t="s">
        <v>524</v>
      </c>
      <c r="C60" s="114"/>
      <c r="D60" s="102">
        <v>0</v>
      </c>
      <c r="F60" s="63"/>
      <c r="G60" s="64"/>
      <c r="H60" s="61"/>
      <c r="I60" s="63"/>
      <c r="J60" s="64"/>
      <c r="K60" s="61"/>
      <c r="L60" s="61"/>
      <c r="M60" s="61"/>
      <c r="N60" s="61"/>
      <c r="O60" s="61"/>
    </row>
    <row r="61" spans="1:15" x14ac:dyDescent="0.2">
      <c r="A61" s="100" t="s">
        <v>492</v>
      </c>
      <c r="B61" s="103" t="s">
        <v>493</v>
      </c>
      <c r="C61" s="116" t="s">
        <v>356</v>
      </c>
      <c r="D61" s="105">
        <v>0</v>
      </c>
      <c r="F61" s="63"/>
      <c r="G61" s="64"/>
      <c r="H61" s="61"/>
      <c r="I61" s="63"/>
      <c r="J61" s="64"/>
      <c r="K61" s="61"/>
      <c r="L61" s="61"/>
      <c r="M61" s="61"/>
      <c r="N61" s="61"/>
      <c r="O61" s="61"/>
    </row>
    <row r="62" spans="1:15" ht="12.75" customHeight="1" x14ac:dyDescent="0.2">
      <c r="A62" s="100"/>
      <c r="B62" s="106" t="s">
        <v>475</v>
      </c>
      <c r="C62" s="107"/>
      <c r="D62" s="108"/>
      <c r="F62" s="63"/>
      <c r="G62" s="64"/>
      <c r="H62" s="61"/>
      <c r="I62" s="63"/>
      <c r="J62" s="64"/>
      <c r="K62" s="61"/>
      <c r="L62" s="61"/>
      <c r="M62" s="61"/>
      <c r="N62" s="61"/>
      <c r="O62" s="61"/>
    </row>
    <row r="63" spans="1:15" x14ac:dyDescent="0.2">
      <c r="A63" s="100" t="s">
        <v>494</v>
      </c>
      <c r="B63" s="103" t="s">
        <v>495</v>
      </c>
      <c r="C63" s="116" t="s">
        <v>356</v>
      </c>
      <c r="D63" s="105">
        <v>0</v>
      </c>
      <c r="F63" s="63"/>
      <c r="G63" s="64"/>
      <c r="H63" s="61"/>
      <c r="I63" s="63"/>
      <c r="J63" s="64"/>
      <c r="K63" s="61"/>
      <c r="L63" s="61"/>
      <c r="M63" s="61"/>
      <c r="N63" s="61"/>
      <c r="O63" s="61"/>
    </row>
    <row r="64" spans="1:15" x14ac:dyDescent="0.2">
      <c r="A64" s="100" t="s">
        <v>496</v>
      </c>
      <c r="B64" s="103" t="s">
        <v>497</v>
      </c>
      <c r="C64" s="116" t="s">
        <v>356</v>
      </c>
      <c r="D64" s="105">
        <v>0</v>
      </c>
      <c r="F64" s="63"/>
      <c r="G64" s="64"/>
      <c r="H64" s="61"/>
      <c r="I64" s="63"/>
      <c r="J64" s="64"/>
      <c r="K64" s="61"/>
      <c r="L64" s="61"/>
      <c r="M64" s="61"/>
      <c r="N64" s="61"/>
      <c r="O64" s="61"/>
    </row>
    <row r="65" spans="1:15" ht="12.75" customHeight="1" x14ac:dyDescent="0.2">
      <c r="A65" s="100"/>
      <c r="B65" s="106" t="s">
        <v>475</v>
      </c>
      <c r="C65" s="107"/>
      <c r="D65" s="108"/>
      <c r="F65" s="63"/>
      <c r="G65" s="64"/>
      <c r="H65" s="61"/>
      <c r="I65" s="63"/>
      <c r="J65" s="64"/>
      <c r="K65" s="61"/>
      <c r="L65" s="61"/>
      <c r="M65" s="61"/>
      <c r="N65" s="61"/>
      <c r="O65" s="61"/>
    </row>
    <row r="66" spans="1:15" ht="25.5" x14ac:dyDescent="0.2">
      <c r="A66" s="100" t="s">
        <v>498</v>
      </c>
      <c r="B66" s="87" t="s">
        <v>520</v>
      </c>
      <c r="C66" s="88" t="s">
        <v>356</v>
      </c>
      <c r="D66" s="85">
        <f>(11313.06*6)+(9284.97*6)+22382.75</f>
        <v>145970.93</v>
      </c>
      <c r="F66" s="63"/>
      <c r="G66" s="64"/>
      <c r="H66" s="61"/>
      <c r="I66" s="63"/>
      <c r="J66" s="64"/>
      <c r="K66" s="61"/>
      <c r="L66" s="61"/>
      <c r="M66" s="61"/>
      <c r="N66" s="61"/>
      <c r="O66" s="61"/>
    </row>
    <row r="67" spans="1:15" x14ac:dyDescent="0.2">
      <c r="A67" s="100" t="s">
        <v>518</v>
      </c>
      <c r="B67" s="87" t="s">
        <v>519</v>
      </c>
      <c r="C67" s="88" t="s">
        <v>356</v>
      </c>
      <c r="D67" s="85">
        <v>0</v>
      </c>
      <c r="F67" s="63"/>
      <c r="G67" s="64"/>
      <c r="H67" s="61"/>
      <c r="I67" s="63"/>
      <c r="J67" s="64"/>
      <c r="K67" s="61"/>
      <c r="L67" s="61"/>
      <c r="M67" s="61"/>
      <c r="N67" s="61"/>
      <c r="O67" s="61"/>
    </row>
    <row r="68" spans="1:15" ht="25.5" x14ac:dyDescent="0.2">
      <c r="A68" s="100" t="s">
        <v>499</v>
      </c>
      <c r="B68" s="87" t="s">
        <v>500</v>
      </c>
      <c r="C68" s="88" t="s">
        <v>356</v>
      </c>
      <c r="D68" s="85">
        <v>0</v>
      </c>
      <c r="F68" s="63"/>
      <c r="G68" s="64"/>
      <c r="H68" s="61"/>
      <c r="I68" s="63"/>
      <c r="J68" s="64"/>
      <c r="K68" s="61"/>
      <c r="L68" s="61"/>
      <c r="M68" s="61"/>
      <c r="N68" s="61"/>
      <c r="O68" s="61"/>
    </row>
    <row r="69" spans="1:15" ht="25.5" x14ac:dyDescent="0.2">
      <c r="A69" s="100" t="s">
        <v>501</v>
      </c>
      <c r="B69" s="87" t="s">
        <v>502</v>
      </c>
      <c r="C69" s="88" t="s">
        <v>356</v>
      </c>
      <c r="D69" s="85">
        <v>0</v>
      </c>
      <c r="F69" s="63"/>
      <c r="G69" s="64"/>
      <c r="H69" s="61"/>
      <c r="I69" s="63"/>
      <c r="J69" s="64"/>
      <c r="K69" s="61"/>
      <c r="L69" s="61"/>
      <c r="M69" s="61"/>
      <c r="N69" s="61"/>
      <c r="O69" s="61"/>
    </row>
    <row r="70" spans="1:15" ht="25.5" x14ac:dyDescent="0.2">
      <c r="A70" s="100" t="s">
        <v>503</v>
      </c>
      <c r="B70" s="87" t="s">
        <v>504</v>
      </c>
      <c r="C70" s="88" t="s">
        <v>356</v>
      </c>
      <c r="D70" s="85">
        <f>2250+12317.55</f>
        <v>14567.55</v>
      </c>
      <c r="F70" s="70"/>
      <c r="G70" s="64"/>
      <c r="H70" s="61"/>
      <c r="I70" s="63"/>
      <c r="J70" s="64"/>
      <c r="K70" s="61"/>
      <c r="L70" s="61"/>
      <c r="M70" s="61"/>
      <c r="N70" s="61"/>
      <c r="O70" s="61"/>
    </row>
    <row r="71" spans="1:15" ht="25.5" x14ac:dyDescent="0.2">
      <c r="A71" s="100" t="s">
        <v>505</v>
      </c>
      <c r="B71" s="87" t="s">
        <v>506</v>
      </c>
      <c r="C71" s="88" t="s">
        <v>356</v>
      </c>
      <c r="D71" s="85">
        <f>18264.75+4539.9</f>
        <v>22804.65</v>
      </c>
      <c r="F71" s="63"/>
      <c r="G71" s="64"/>
      <c r="H71" s="61"/>
      <c r="I71" s="63"/>
      <c r="J71" s="64"/>
      <c r="K71" s="61"/>
      <c r="L71" s="61"/>
      <c r="M71" s="61"/>
      <c r="N71" s="61"/>
      <c r="O71" s="61"/>
    </row>
    <row r="72" spans="1:15" ht="25.5" x14ac:dyDescent="0.2">
      <c r="A72" s="100" t="s">
        <v>507</v>
      </c>
      <c r="B72" s="87" t="s">
        <v>508</v>
      </c>
      <c r="C72" s="88" t="s">
        <v>356</v>
      </c>
      <c r="D72" s="85">
        <f>(7742.46*6)+(8235.16*6)</f>
        <v>95865.72</v>
      </c>
      <c r="F72" s="63"/>
      <c r="G72" s="64"/>
      <c r="H72" s="61"/>
      <c r="I72" s="63"/>
      <c r="J72" s="64"/>
      <c r="K72" s="61"/>
      <c r="L72" s="61"/>
      <c r="M72" s="61"/>
      <c r="N72" s="61"/>
      <c r="O72" s="61"/>
    </row>
    <row r="73" spans="1:15" x14ac:dyDescent="0.2">
      <c r="A73" s="100" t="s">
        <v>509</v>
      </c>
      <c r="B73" s="87" t="s">
        <v>510</v>
      </c>
      <c r="C73" s="88" t="s">
        <v>356</v>
      </c>
      <c r="D73" s="85">
        <v>0</v>
      </c>
      <c r="F73" s="63"/>
      <c r="G73" s="64"/>
      <c r="H73" s="61"/>
      <c r="I73" s="63"/>
      <c r="J73" s="64"/>
      <c r="K73" s="61"/>
      <c r="L73" s="61"/>
      <c r="M73" s="61"/>
      <c r="N73" s="61"/>
      <c r="O73" s="61"/>
    </row>
    <row r="74" spans="1:15" ht="38.25" x14ac:dyDescent="0.2">
      <c r="A74" s="100" t="s">
        <v>511</v>
      </c>
      <c r="B74" s="87" t="s">
        <v>512</v>
      </c>
      <c r="C74" s="88" t="s">
        <v>356</v>
      </c>
      <c r="D74" s="85">
        <v>1033.05</v>
      </c>
      <c r="F74" s="63"/>
      <c r="G74" s="64"/>
      <c r="H74" s="61"/>
      <c r="I74" s="63"/>
      <c r="J74" s="64"/>
      <c r="K74" s="61"/>
      <c r="L74" s="61"/>
      <c r="M74" s="61"/>
      <c r="N74" s="61"/>
      <c r="O74" s="61"/>
    </row>
    <row r="75" spans="1:15" ht="51" x14ac:dyDescent="0.2">
      <c r="A75" s="100" t="s">
        <v>513</v>
      </c>
      <c r="B75" s="87" t="s">
        <v>514</v>
      </c>
      <c r="C75" s="101" t="s">
        <v>356</v>
      </c>
      <c r="D75" s="82">
        <f>D76+(10381.94*6)+(11050.6*6)</f>
        <v>128753.568</v>
      </c>
      <c r="F75" s="63"/>
      <c r="G75" s="64"/>
      <c r="H75" s="61"/>
      <c r="I75" s="63"/>
      <c r="J75" s="64"/>
      <c r="K75" s="61"/>
      <c r="L75" s="61"/>
      <c r="M75" s="61"/>
      <c r="N75" s="61"/>
      <c r="O75" s="61"/>
    </row>
    <row r="76" spans="1:15" ht="25.5" x14ac:dyDescent="0.2">
      <c r="A76" s="100"/>
      <c r="B76" s="87" t="s">
        <v>529</v>
      </c>
      <c r="C76" s="101" t="s">
        <v>531</v>
      </c>
      <c r="D76" s="85">
        <f>(131.94)*1.2</f>
        <v>158.328</v>
      </c>
      <c r="F76" s="63"/>
      <c r="G76" s="64"/>
      <c r="H76" s="61"/>
      <c r="I76" s="63"/>
      <c r="J76" s="64"/>
      <c r="K76" s="61"/>
      <c r="L76" s="61"/>
      <c r="M76" s="61"/>
      <c r="N76" s="61"/>
      <c r="O76" s="61"/>
    </row>
    <row r="77" spans="1:15" ht="20.100000000000001" customHeight="1" x14ac:dyDescent="0.2">
      <c r="A77" s="100" t="s">
        <v>515</v>
      </c>
      <c r="B77" s="103" t="s">
        <v>516</v>
      </c>
      <c r="C77" s="116" t="s">
        <v>356</v>
      </c>
      <c r="D77" s="82">
        <f>D75+D74+D72+D71+D70+D66+D50+D36+D30+D28</f>
        <v>1069519.284</v>
      </c>
      <c r="F77" s="63"/>
      <c r="G77" s="64"/>
      <c r="H77" s="61"/>
      <c r="I77" s="63"/>
      <c r="J77" s="64"/>
      <c r="K77" s="61"/>
      <c r="L77" s="61"/>
      <c r="M77" s="61"/>
      <c r="N77" s="61"/>
      <c r="O77" s="61"/>
    </row>
    <row r="78" spans="1:15" x14ac:dyDescent="0.2">
      <c r="A78" s="94" t="s">
        <v>167</v>
      </c>
      <c r="B78" s="94"/>
      <c r="C78" s="94"/>
      <c r="D78" s="94"/>
      <c r="F78" s="63"/>
      <c r="G78" s="64"/>
      <c r="H78" s="61"/>
      <c r="I78" s="63"/>
      <c r="J78" s="64"/>
      <c r="K78" s="61"/>
      <c r="L78" s="61"/>
      <c r="M78" s="61"/>
      <c r="N78" s="61"/>
      <c r="O78" s="61"/>
    </row>
    <row r="79" spans="1:15" x14ac:dyDescent="0.2">
      <c r="A79" s="86" t="s">
        <v>374</v>
      </c>
      <c r="B79" s="87" t="s">
        <v>168</v>
      </c>
      <c r="C79" s="88" t="s">
        <v>346</v>
      </c>
      <c r="D79" s="95"/>
      <c r="F79" s="63"/>
      <c r="G79" s="64"/>
      <c r="H79" s="61"/>
      <c r="I79" s="63"/>
      <c r="J79" s="64"/>
      <c r="K79" s="61"/>
      <c r="L79" s="61"/>
      <c r="M79" s="61"/>
      <c r="N79" s="61"/>
      <c r="O79" s="61"/>
    </row>
    <row r="80" spans="1:15" x14ac:dyDescent="0.2">
      <c r="A80" s="86" t="s">
        <v>375</v>
      </c>
      <c r="B80" s="87" t="s">
        <v>169</v>
      </c>
      <c r="C80" s="88" t="s">
        <v>346</v>
      </c>
      <c r="D80" s="95"/>
      <c r="F80" s="63"/>
      <c r="G80" s="64"/>
      <c r="H80" s="61"/>
      <c r="I80" s="65"/>
      <c r="J80" s="64"/>
      <c r="K80" s="61"/>
      <c r="L80" s="61"/>
      <c r="M80" s="61"/>
      <c r="N80" s="61"/>
      <c r="O80" s="61"/>
    </row>
    <row r="81" spans="1:15" ht="25.5" x14ac:dyDescent="0.2">
      <c r="A81" s="86" t="s">
        <v>376</v>
      </c>
      <c r="B81" s="87" t="s">
        <v>170</v>
      </c>
      <c r="C81" s="88" t="s">
        <v>346</v>
      </c>
      <c r="D81" s="95"/>
      <c r="F81" s="63"/>
      <c r="G81" s="64"/>
      <c r="H81" s="61"/>
      <c r="I81" s="65"/>
      <c r="J81" s="64"/>
      <c r="K81" s="61"/>
      <c r="L81" s="61"/>
      <c r="M81" s="61"/>
      <c r="N81" s="61"/>
      <c r="O81" s="61"/>
    </row>
    <row r="82" spans="1:15" ht="12.75" customHeight="1" x14ac:dyDescent="0.2">
      <c r="A82" s="86" t="s">
        <v>377</v>
      </c>
      <c r="B82" s="87" t="s">
        <v>171</v>
      </c>
      <c r="C82" s="88" t="s">
        <v>356</v>
      </c>
      <c r="D82" s="95"/>
      <c r="F82" s="63"/>
      <c r="G82" s="64"/>
      <c r="H82" s="61"/>
      <c r="I82" s="63"/>
      <c r="J82" s="64"/>
      <c r="K82" s="61"/>
      <c r="L82" s="61"/>
      <c r="M82" s="61"/>
      <c r="N82" s="61"/>
      <c r="O82" s="61"/>
    </row>
    <row r="83" spans="1:15" x14ac:dyDescent="0.2">
      <c r="A83" s="94" t="s">
        <v>35</v>
      </c>
      <c r="B83" s="94"/>
      <c r="C83" s="94"/>
      <c r="D83" s="94"/>
      <c r="F83" s="63"/>
      <c r="G83" s="64"/>
      <c r="H83" s="61"/>
      <c r="I83" s="63"/>
      <c r="J83" s="64"/>
      <c r="K83" s="61"/>
      <c r="L83" s="61"/>
      <c r="M83" s="61"/>
      <c r="N83" s="61"/>
      <c r="O83" s="61"/>
    </row>
    <row r="84" spans="1:15" ht="25.5" x14ac:dyDescent="0.2">
      <c r="A84" s="86" t="s">
        <v>378</v>
      </c>
      <c r="B84" s="87" t="s">
        <v>36</v>
      </c>
      <c r="C84" s="88" t="s">
        <v>356</v>
      </c>
      <c r="D84" s="119">
        <f>D86</f>
        <v>0</v>
      </c>
      <c r="F84" s="63"/>
      <c r="G84" s="64"/>
      <c r="H84" s="61"/>
      <c r="I84" s="63"/>
      <c r="J84" s="64"/>
      <c r="K84" s="61"/>
      <c r="L84" s="61"/>
      <c r="M84" s="61"/>
      <c r="N84" s="61"/>
      <c r="O84" s="61"/>
    </row>
    <row r="85" spans="1:15" x14ac:dyDescent="0.2">
      <c r="A85" s="86" t="s">
        <v>379</v>
      </c>
      <c r="B85" s="89" t="s">
        <v>463</v>
      </c>
      <c r="C85" s="88" t="s">
        <v>356</v>
      </c>
      <c r="D85" s="95"/>
      <c r="F85" s="63"/>
      <c r="G85" s="64"/>
      <c r="H85" s="61"/>
      <c r="I85" s="63"/>
      <c r="J85" s="64"/>
      <c r="K85" s="61"/>
      <c r="L85" s="61"/>
      <c r="M85" s="61"/>
      <c r="N85" s="61"/>
      <c r="O85" s="61"/>
    </row>
    <row r="86" spans="1:15" x14ac:dyDescent="0.2">
      <c r="A86" s="86" t="s">
        <v>380</v>
      </c>
      <c r="B86" s="89" t="s">
        <v>464</v>
      </c>
      <c r="C86" s="88" t="s">
        <v>356</v>
      </c>
      <c r="D86" s="120">
        <v>0</v>
      </c>
      <c r="F86" s="63"/>
      <c r="G86" s="64"/>
      <c r="H86" s="61"/>
      <c r="I86" s="63"/>
      <c r="J86" s="64"/>
      <c r="K86" s="61"/>
      <c r="L86" s="61"/>
      <c r="M86" s="61"/>
      <c r="N86" s="61"/>
      <c r="O86" s="61"/>
    </row>
    <row r="87" spans="1:15" ht="25.5" x14ac:dyDescent="0.2">
      <c r="A87" s="86" t="s">
        <v>381</v>
      </c>
      <c r="B87" s="87" t="s">
        <v>37</v>
      </c>
      <c r="C87" s="88" t="s">
        <v>356</v>
      </c>
      <c r="D87" s="119">
        <f>D89+D84</f>
        <v>84295.829999999958</v>
      </c>
      <c r="F87" s="63"/>
      <c r="G87" s="64"/>
      <c r="H87" s="61"/>
      <c r="I87" s="63"/>
      <c r="J87" s="64"/>
      <c r="K87" s="61"/>
      <c r="L87" s="61"/>
      <c r="M87" s="61"/>
      <c r="N87" s="61"/>
      <c r="O87" s="61"/>
    </row>
    <row r="88" spans="1:15" x14ac:dyDescent="0.2">
      <c r="A88" s="86" t="s">
        <v>382</v>
      </c>
      <c r="B88" s="89" t="s">
        <v>463</v>
      </c>
      <c r="C88" s="88" t="s">
        <v>356</v>
      </c>
      <c r="D88" s="95"/>
      <c r="F88" s="63"/>
      <c r="G88" s="64"/>
      <c r="H88" s="61"/>
      <c r="I88" s="63"/>
      <c r="J88" s="64"/>
      <c r="K88" s="61"/>
      <c r="L88" s="61"/>
      <c r="M88" s="61"/>
      <c r="N88" s="61"/>
      <c r="O88" s="61"/>
    </row>
    <row r="89" spans="1:15" x14ac:dyDescent="0.2">
      <c r="A89" s="42" t="s">
        <v>383</v>
      </c>
      <c r="B89" s="45" t="s">
        <v>464</v>
      </c>
      <c r="C89" s="44" t="s">
        <v>356</v>
      </c>
      <c r="D89" s="52">
        <f>D25</f>
        <v>84295.829999999958</v>
      </c>
      <c r="F89" s="63"/>
      <c r="G89" s="64"/>
      <c r="H89" s="61"/>
      <c r="I89" s="63"/>
      <c r="J89" s="64"/>
      <c r="K89" s="61"/>
      <c r="L89" s="61"/>
      <c r="M89" s="61"/>
      <c r="N89" s="61"/>
      <c r="O89" s="61"/>
    </row>
    <row r="90" spans="1:15" x14ac:dyDescent="0.2">
      <c r="A90" s="79" t="s">
        <v>172</v>
      </c>
      <c r="B90" s="79"/>
      <c r="C90" s="79"/>
      <c r="D90" s="79"/>
      <c r="F90" s="63"/>
      <c r="G90" s="64"/>
      <c r="H90" s="61"/>
      <c r="I90" s="63"/>
      <c r="J90" s="64"/>
      <c r="K90" s="61"/>
      <c r="L90" s="61"/>
      <c r="M90" s="61"/>
      <c r="N90" s="61"/>
      <c r="O90" s="61"/>
    </row>
    <row r="91" spans="1:15" x14ac:dyDescent="0.2">
      <c r="A91" s="42" t="s">
        <v>413</v>
      </c>
      <c r="B91" s="46" t="s">
        <v>414</v>
      </c>
      <c r="C91" s="44" t="s">
        <v>325</v>
      </c>
      <c r="D91" s="51"/>
      <c r="E91" s="17"/>
      <c r="F91" s="63"/>
      <c r="G91" s="64"/>
      <c r="H91" s="61"/>
      <c r="I91" s="63"/>
      <c r="J91" s="64"/>
      <c r="K91" s="61"/>
      <c r="L91" s="61"/>
      <c r="M91" s="61"/>
      <c r="N91" s="61"/>
      <c r="O91" s="61"/>
    </row>
    <row r="92" spans="1:15" x14ac:dyDescent="0.2">
      <c r="A92" s="42" t="s">
        <v>415</v>
      </c>
      <c r="B92" s="43" t="s">
        <v>405</v>
      </c>
      <c r="C92" s="44" t="s">
        <v>325</v>
      </c>
      <c r="D92" s="51" t="s">
        <v>224</v>
      </c>
      <c r="E92" s="17"/>
      <c r="F92" s="61"/>
      <c r="G92" s="61"/>
      <c r="H92" s="61"/>
      <c r="I92" s="63"/>
      <c r="J92" s="64"/>
      <c r="K92" s="61"/>
      <c r="L92" s="61"/>
      <c r="M92" s="61"/>
      <c r="N92" s="61"/>
      <c r="O92" s="61"/>
    </row>
    <row r="93" spans="1:15" ht="14.25" customHeight="1" x14ac:dyDescent="0.2">
      <c r="A93" s="42" t="s">
        <v>416</v>
      </c>
      <c r="B93" s="43" t="s">
        <v>38</v>
      </c>
      <c r="C93" s="44" t="s">
        <v>27</v>
      </c>
      <c r="D93" s="53">
        <f>D94/((2552.1*6+2634.69*6)/2)</f>
        <v>0</v>
      </c>
      <c r="E93" s="13"/>
      <c r="F93" s="62"/>
      <c r="G93" s="62"/>
      <c r="H93" s="61"/>
      <c r="I93" s="63"/>
      <c r="J93" s="64"/>
      <c r="K93" s="61"/>
      <c r="L93" s="61"/>
      <c r="M93" s="61"/>
      <c r="N93" s="61"/>
      <c r="O93" s="61"/>
    </row>
    <row r="94" spans="1:15" x14ac:dyDescent="0.2">
      <c r="A94" s="42" t="s">
        <v>417</v>
      </c>
      <c r="B94" s="43" t="s">
        <v>91</v>
      </c>
      <c r="C94" s="44" t="s">
        <v>356</v>
      </c>
      <c r="D94" s="49">
        <v>0</v>
      </c>
      <c r="E94" s="13"/>
      <c r="F94" s="63"/>
      <c r="G94" s="66"/>
      <c r="H94" s="61"/>
      <c r="I94" s="63"/>
      <c r="J94" s="64"/>
      <c r="K94" s="61"/>
      <c r="L94" s="61"/>
      <c r="M94" s="61"/>
      <c r="N94" s="61"/>
      <c r="O94" s="61"/>
    </row>
    <row r="95" spans="1:15" x14ac:dyDescent="0.2">
      <c r="A95" s="42" t="s">
        <v>418</v>
      </c>
      <c r="B95" s="43" t="s">
        <v>173</v>
      </c>
      <c r="C95" s="44" t="s">
        <v>356</v>
      </c>
      <c r="D95" s="49">
        <v>0</v>
      </c>
      <c r="F95" s="63"/>
      <c r="G95" s="66"/>
      <c r="H95" s="61"/>
      <c r="I95" s="63"/>
      <c r="J95" s="64"/>
      <c r="K95" s="61"/>
      <c r="L95" s="61"/>
      <c r="M95" s="61"/>
      <c r="N95" s="61"/>
      <c r="O95" s="61"/>
    </row>
    <row r="96" spans="1:15" x14ac:dyDescent="0.2">
      <c r="A96" s="42" t="s">
        <v>419</v>
      </c>
      <c r="B96" s="43" t="s">
        <v>174</v>
      </c>
      <c r="C96" s="44" t="s">
        <v>356</v>
      </c>
      <c r="D96" s="49">
        <f>D94-D95</f>
        <v>0</v>
      </c>
      <c r="E96" s="13"/>
      <c r="F96" s="63"/>
      <c r="G96" s="66"/>
      <c r="H96" s="61"/>
      <c r="I96" s="61"/>
      <c r="J96" s="61"/>
      <c r="K96" s="61"/>
      <c r="L96" s="61"/>
      <c r="M96" s="61"/>
      <c r="N96" s="61"/>
      <c r="O96" s="61"/>
    </row>
    <row r="97" spans="1:15" ht="25.5" x14ac:dyDescent="0.2">
      <c r="A97" s="42" t="s">
        <v>420</v>
      </c>
      <c r="B97" s="43" t="s">
        <v>175</v>
      </c>
      <c r="C97" s="44" t="s">
        <v>356</v>
      </c>
      <c r="D97" s="49">
        <f>D94</f>
        <v>0</v>
      </c>
      <c r="F97" s="63"/>
      <c r="G97" s="66"/>
      <c r="H97" s="61"/>
      <c r="I97" s="61"/>
      <c r="J97" s="61"/>
      <c r="K97" s="61"/>
      <c r="L97" s="61"/>
      <c r="M97" s="61"/>
      <c r="N97" s="61"/>
      <c r="O97" s="61"/>
    </row>
    <row r="98" spans="1:15" ht="12.75" customHeight="1" x14ac:dyDescent="0.2">
      <c r="A98" s="42" t="s">
        <v>421</v>
      </c>
      <c r="B98" s="43" t="s">
        <v>176</v>
      </c>
      <c r="C98" s="44" t="s">
        <v>356</v>
      </c>
      <c r="D98" s="49">
        <f>D95</f>
        <v>0</v>
      </c>
      <c r="F98" s="63"/>
      <c r="G98" s="66"/>
      <c r="H98" s="61"/>
      <c r="I98" s="61"/>
      <c r="J98" s="61"/>
      <c r="K98" s="61"/>
      <c r="L98" s="61"/>
      <c r="M98" s="61"/>
      <c r="N98" s="61"/>
      <c r="O98" s="61"/>
    </row>
    <row r="99" spans="1:15" ht="25.5" x14ac:dyDescent="0.2">
      <c r="A99" s="42" t="s">
        <v>422</v>
      </c>
      <c r="B99" s="43" t="s">
        <v>177</v>
      </c>
      <c r="C99" s="44" t="s">
        <v>356</v>
      </c>
      <c r="D99" s="49">
        <f>D96</f>
        <v>0</v>
      </c>
      <c r="E99" s="9"/>
      <c r="F99" s="63"/>
      <c r="G99" s="64"/>
      <c r="H99" s="61"/>
      <c r="I99" s="61"/>
      <c r="J99" s="61"/>
      <c r="K99" s="61"/>
      <c r="L99" s="61"/>
      <c r="M99" s="61"/>
      <c r="N99" s="61"/>
      <c r="O99" s="61"/>
    </row>
    <row r="100" spans="1:15" ht="25.5" x14ac:dyDescent="0.2">
      <c r="A100" s="42" t="s">
        <v>392</v>
      </c>
      <c r="B100" s="43" t="s">
        <v>178</v>
      </c>
      <c r="C100" s="44" t="s">
        <v>356</v>
      </c>
      <c r="D100" s="49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x14ac:dyDescent="0.2">
      <c r="A101" s="42" t="s">
        <v>423</v>
      </c>
      <c r="B101" s="46" t="s">
        <v>424</v>
      </c>
      <c r="C101" s="44" t="s">
        <v>325</v>
      </c>
      <c r="D101" s="5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x14ac:dyDescent="0.2">
      <c r="A102" s="42" t="s">
        <v>425</v>
      </c>
      <c r="B102" s="43" t="s">
        <v>405</v>
      </c>
      <c r="C102" s="44" t="s">
        <v>325</v>
      </c>
      <c r="D102" s="54" t="s">
        <v>223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x14ac:dyDescent="0.2">
      <c r="A103" s="42" t="s">
        <v>426</v>
      </c>
      <c r="B103" s="43" t="s">
        <v>38</v>
      </c>
      <c r="C103" s="44" t="s">
        <v>27</v>
      </c>
      <c r="D103" s="67">
        <f>D104/((33.31*6+35.38*6)/12)</f>
        <v>0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1:15" x14ac:dyDescent="0.2">
      <c r="A104" s="42" t="s">
        <v>427</v>
      </c>
      <c r="B104" s="43" t="s">
        <v>91</v>
      </c>
      <c r="C104" s="44" t="s">
        <v>356</v>
      </c>
      <c r="D104" s="49">
        <v>0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x14ac:dyDescent="0.2">
      <c r="A105" s="42" t="s">
        <v>428</v>
      </c>
      <c r="B105" s="43" t="s">
        <v>173</v>
      </c>
      <c r="C105" s="44" t="s">
        <v>356</v>
      </c>
      <c r="D105" s="49">
        <v>0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1:15" x14ac:dyDescent="0.2">
      <c r="A106" s="42" t="s">
        <v>429</v>
      </c>
      <c r="B106" s="43" t="s">
        <v>174</v>
      </c>
      <c r="C106" s="44" t="s">
        <v>356</v>
      </c>
      <c r="D106" s="49">
        <f>D104-D105</f>
        <v>0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1:15" ht="25.5" x14ac:dyDescent="0.2">
      <c r="A107" s="42" t="s">
        <v>430</v>
      </c>
      <c r="B107" s="43" t="s">
        <v>175</v>
      </c>
      <c r="C107" s="44" t="s">
        <v>356</v>
      </c>
      <c r="D107" s="49">
        <f>D104</f>
        <v>0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1:15" ht="25.5" x14ac:dyDescent="0.2">
      <c r="A108" s="42" t="s">
        <v>431</v>
      </c>
      <c r="B108" s="43" t="s">
        <v>176</v>
      </c>
      <c r="C108" s="44" t="s">
        <v>356</v>
      </c>
      <c r="D108" s="49">
        <f>D105</f>
        <v>0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1:15" ht="25.5" x14ac:dyDescent="0.2">
      <c r="A109" s="42" t="s">
        <v>432</v>
      </c>
      <c r="B109" s="43" t="s">
        <v>177</v>
      </c>
      <c r="C109" s="44" t="s">
        <v>356</v>
      </c>
      <c r="D109" s="49">
        <f>D106</f>
        <v>0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1:15" x14ac:dyDescent="0.2">
      <c r="A110" s="42" t="s">
        <v>433</v>
      </c>
      <c r="B110" s="46" t="s">
        <v>434</v>
      </c>
      <c r="C110" s="44" t="s">
        <v>325</v>
      </c>
      <c r="D110" s="54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x14ac:dyDescent="0.2">
      <c r="A111" s="42" t="s">
        <v>435</v>
      </c>
      <c r="B111" s="43" t="s">
        <v>405</v>
      </c>
      <c r="C111" s="44" t="s">
        <v>325</v>
      </c>
      <c r="D111" s="54" t="s">
        <v>223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x14ac:dyDescent="0.2">
      <c r="A112" s="42" t="s">
        <v>436</v>
      </c>
      <c r="B112" s="43" t="s">
        <v>38</v>
      </c>
      <c r="C112" s="44" t="s">
        <v>27</v>
      </c>
      <c r="D112" s="55">
        <f>D113/((28.84*6+30.73*6)/12)</f>
        <v>0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1:15" x14ac:dyDescent="0.2">
      <c r="A113" s="42" t="s">
        <v>437</v>
      </c>
      <c r="B113" s="43" t="s">
        <v>91</v>
      </c>
      <c r="C113" s="44" t="s">
        <v>356</v>
      </c>
      <c r="D113" s="49">
        <v>0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1:15" x14ac:dyDescent="0.2">
      <c r="A114" s="42" t="s">
        <v>438</v>
      </c>
      <c r="B114" s="43" t="s">
        <v>173</v>
      </c>
      <c r="C114" s="44" t="s">
        <v>356</v>
      </c>
      <c r="D114" s="49">
        <v>0</v>
      </c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1:15" x14ac:dyDescent="0.2">
      <c r="A115" s="42" t="s">
        <v>439</v>
      </c>
      <c r="B115" s="43" t="s">
        <v>174</v>
      </c>
      <c r="C115" s="44" t="s">
        <v>356</v>
      </c>
      <c r="D115" s="49">
        <f>D113-D114</f>
        <v>0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1:15" ht="25.5" x14ac:dyDescent="0.2">
      <c r="A116" s="42" t="s">
        <v>440</v>
      </c>
      <c r="B116" s="43" t="s">
        <v>175</v>
      </c>
      <c r="C116" s="44" t="s">
        <v>356</v>
      </c>
      <c r="D116" s="49">
        <f>D113</f>
        <v>0</v>
      </c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25.5" x14ac:dyDescent="0.2">
      <c r="A117" s="42" t="s">
        <v>441</v>
      </c>
      <c r="B117" s="43" t="s">
        <v>176</v>
      </c>
      <c r="C117" s="44" t="s">
        <v>356</v>
      </c>
      <c r="D117" s="49">
        <f>D114</f>
        <v>0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ht="25.5" x14ac:dyDescent="0.2">
      <c r="A118" s="42" t="s">
        <v>442</v>
      </c>
      <c r="B118" s="43" t="s">
        <v>177</v>
      </c>
      <c r="C118" s="44" t="s">
        <v>356</v>
      </c>
      <c r="D118" s="49">
        <f>D115</f>
        <v>0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1:15" ht="13.5" customHeight="1" x14ac:dyDescent="0.2">
      <c r="A119" s="42" t="s">
        <v>443</v>
      </c>
      <c r="B119" s="46" t="s">
        <v>444</v>
      </c>
      <c r="C119" s="44" t="s">
        <v>325</v>
      </c>
      <c r="D119" s="5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x14ac:dyDescent="0.2">
      <c r="A120" s="42" t="s">
        <v>445</v>
      </c>
      <c r="B120" s="43" t="s">
        <v>405</v>
      </c>
      <c r="C120" s="44" t="s">
        <v>325</v>
      </c>
      <c r="D120" s="54" t="s">
        <v>406</v>
      </c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x14ac:dyDescent="0.2">
      <c r="A121" s="42" t="s">
        <v>446</v>
      </c>
      <c r="B121" s="43" t="s">
        <v>38</v>
      </c>
      <c r="C121" s="44" t="s">
        <v>27</v>
      </c>
      <c r="D121" s="55">
        <f>D122/((5.38*6+5.56*6)/12)</f>
        <v>0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1:15" x14ac:dyDescent="0.2">
      <c r="A122" s="42" t="s">
        <v>447</v>
      </c>
      <c r="B122" s="43" t="s">
        <v>91</v>
      </c>
      <c r="C122" s="44" t="s">
        <v>356</v>
      </c>
      <c r="D122" s="49">
        <v>0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1:15" x14ac:dyDescent="0.2">
      <c r="A123" s="42" t="s">
        <v>448</v>
      </c>
      <c r="B123" s="43" t="s">
        <v>173</v>
      </c>
      <c r="C123" s="44" t="s">
        <v>356</v>
      </c>
      <c r="D123" s="49">
        <v>0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1:15" x14ac:dyDescent="0.2">
      <c r="A124" s="42" t="s">
        <v>449</v>
      </c>
      <c r="B124" s="43" t="s">
        <v>174</v>
      </c>
      <c r="C124" s="44" t="s">
        <v>356</v>
      </c>
      <c r="D124" s="49">
        <f>D122-D123</f>
        <v>0</v>
      </c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1:15" ht="25.5" x14ac:dyDescent="0.2">
      <c r="A125" s="42" t="s">
        <v>450</v>
      </c>
      <c r="B125" s="43" t="s">
        <v>175</v>
      </c>
      <c r="C125" s="44" t="s">
        <v>356</v>
      </c>
      <c r="D125" s="49">
        <f>D122</f>
        <v>0</v>
      </c>
    </row>
    <row r="126" spans="1:15" ht="25.5" x14ac:dyDescent="0.2">
      <c r="A126" s="42" t="s">
        <v>451</v>
      </c>
      <c r="B126" s="43" t="s">
        <v>176</v>
      </c>
      <c r="C126" s="44" t="s">
        <v>356</v>
      </c>
      <c r="D126" s="49">
        <f>D123</f>
        <v>0</v>
      </c>
    </row>
    <row r="127" spans="1:15" ht="25.5" x14ac:dyDescent="0.2">
      <c r="A127" s="42" t="s">
        <v>452</v>
      </c>
      <c r="B127" s="43" t="s">
        <v>177</v>
      </c>
      <c r="C127" s="44" t="s">
        <v>356</v>
      </c>
      <c r="D127" s="49">
        <f>D124</f>
        <v>0</v>
      </c>
    </row>
    <row r="128" spans="1:15" x14ac:dyDescent="0.2">
      <c r="A128" s="79" t="s">
        <v>179</v>
      </c>
      <c r="B128" s="79"/>
      <c r="C128" s="79"/>
      <c r="D128" s="79"/>
    </row>
    <row r="129" spans="1:4" x14ac:dyDescent="0.2">
      <c r="A129" s="42" t="s">
        <v>394</v>
      </c>
      <c r="B129" s="43" t="s">
        <v>168</v>
      </c>
      <c r="C129" s="44" t="s">
        <v>346</v>
      </c>
      <c r="D129" s="51"/>
    </row>
    <row r="130" spans="1:4" x14ac:dyDescent="0.2">
      <c r="A130" s="42" t="s">
        <v>395</v>
      </c>
      <c r="B130" s="43" t="s">
        <v>169</v>
      </c>
      <c r="C130" s="44" t="s">
        <v>346</v>
      </c>
      <c r="D130" s="51"/>
    </row>
    <row r="131" spans="1:4" ht="25.5" x14ac:dyDescent="0.2">
      <c r="A131" s="42" t="s">
        <v>396</v>
      </c>
      <c r="B131" s="43" t="s">
        <v>170</v>
      </c>
      <c r="C131" s="44" t="s">
        <v>346</v>
      </c>
      <c r="D131" s="51"/>
    </row>
    <row r="132" spans="1:4" x14ac:dyDescent="0.2">
      <c r="A132" s="42" t="s">
        <v>397</v>
      </c>
      <c r="B132" s="43" t="s">
        <v>171</v>
      </c>
      <c r="C132" s="44" t="s">
        <v>356</v>
      </c>
      <c r="D132" s="51"/>
    </row>
    <row r="133" spans="1:4" x14ac:dyDescent="0.2">
      <c r="A133" s="80" t="s">
        <v>180</v>
      </c>
      <c r="B133" s="80"/>
      <c r="C133" s="80"/>
      <c r="D133" s="80"/>
    </row>
    <row r="134" spans="1:4" x14ac:dyDescent="0.2">
      <c r="A134" s="18" t="s">
        <v>398</v>
      </c>
      <c r="B134" s="26" t="s">
        <v>181</v>
      </c>
      <c r="C134" s="20" t="s">
        <v>346</v>
      </c>
      <c r="D134" s="51"/>
    </row>
    <row r="135" spans="1:4" x14ac:dyDescent="0.2">
      <c r="A135" s="18" t="s">
        <v>25</v>
      </c>
      <c r="B135" s="26" t="s">
        <v>182</v>
      </c>
      <c r="C135" s="20" t="s">
        <v>346</v>
      </c>
      <c r="D135" s="51"/>
    </row>
    <row r="136" spans="1:4" ht="25.5" x14ac:dyDescent="0.2">
      <c r="A136" s="18" t="s">
        <v>399</v>
      </c>
      <c r="B136" s="26" t="s">
        <v>183</v>
      </c>
      <c r="C136" s="20" t="s">
        <v>356</v>
      </c>
      <c r="D136" s="51"/>
    </row>
  </sheetData>
  <mergeCells count="17">
    <mergeCell ref="A46:A49"/>
    <mergeCell ref="A50:A55"/>
    <mergeCell ref="A128:D128"/>
    <mergeCell ref="A133:D133"/>
    <mergeCell ref="A8:D8"/>
    <mergeCell ref="A26:D26"/>
    <mergeCell ref="A78:D78"/>
    <mergeCell ref="A83:D83"/>
    <mergeCell ref="A90:D90"/>
    <mergeCell ref="B65:D65"/>
    <mergeCell ref="B31:D31"/>
    <mergeCell ref="B37:D37"/>
    <mergeCell ref="B51:D51"/>
    <mergeCell ref="B57:D57"/>
    <mergeCell ref="B59:D59"/>
    <mergeCell ref="B62:D62"/>
    <mergeCell ref="A39:A4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6" t="s">
        <v>357</v>
      </c>
      <c r="B4" s="2">
        <v>1801</v>
      </c>
      <c r="C4" s="4" t="s">
        <v>221</v>
      </c>
    </row>
    <row r="5" spans="1:3" ht="13.5" thickBot="1" x14ac:dyDescent="0.25">
      <c r="A5" s="14" t="s">
        <v>16</v>
      </c>
      <c r="B5" s="2">
        <v>1802</v>
      </c>
      <c r="C5" s="4" t="s">
        <v>360</v>
      </c>
    </row>
    <row r="6" spans="1:3" ht="13.5" thickBot="1" x14ac:dyDescent="0.25">
      <c r="A6" s="14" t="s">
        <v>358</v>
      </c>
      <c r="B6" s="2">
        <v>1803</v>
      </c>
      <c r="C6" s="4" t="s">
        <v>222</v>
      </c>
    </row>
    <row r="7" spans="1:3" ht="13.5" thickBot="1" x14ac:dyDescent="0.25">
      <c r="A7" s="14" t="s">
        <v>17</v>
      </c>
      <c r="B7" s="2">
        <v>1804</v>
      </c>
      <c r="C7" s="4" t="s">
        <v>223</v>
      </c>
    </row>
    <row r="8" spans="1:3" ht="13.5" thickBot="1" x14ac:dyDescent="0.25">
      <c r="A8" s="14" t="s">
        <v>18</v>
      </c>
      <c r="B8" s="2">
        <v>1805</v>
      </c>
      <c r="C8" s="4" t="s">
        <v>224</v>
      </c>
    </row>
    <row r="9" spans="1:3" ht="13.5" thickBot="1" x14ac:dyDescent="0.25">
      <c r="A9" s="14" t="s">
        <v>19</v>
      </c>
      <c r="B9" s="2">
        <v>1806</v>
      </c>
      <c r="C9" s="4" t="s">
        <v>225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226</v>
      </c>
    </row>
    <row r="12" spans="1:3" ht="13.5" thickBot="1" x14ac:dyDescent="0.25">
      <c r="A12" s="14" t="s">
        <v>22</v>
      </c>
      <c r="B12" s="2">
        <v>1809</v>
      </c>
      <c r="C12" s="4" t="s">
        <v>227</v>
      </c>
    </row>
    <row r="13" spans="1:3" ht="13.5" thickBot="1" x14ac:dyDescent="0.25">
      <c r="A13" s="14" t="s">
        <v>23</v>
      </c>
      <c r="B13" s="2">
        <v>1810</v>
      </c>
      <c r="C13" s="4" t="s">
        <v>349</v>
      </c>
    </row>
    <row r="14" spans="1:3" ht="13.5" thickBot="1" x14ac:dyDescent="0.25">
      <c r="A14" s="14" t="s">
        <v>24</v>
      </c>
      <c r="B14" s="2">
        <v>1811</v>
      </c>
      <c r="C14" s="4" t="s">
        <v>346</v>
      </c>
    </row>
    <row r="15" spans="1:3" ht="13.5" thickBot="1" x14ac:dyDescent="0.25">
      <c r="A15" s="14" t="s">
        <v>362</v>
      </c>
      <c r="B15" s="2">
        <v>1812</v>
      </c>
      <c r="C15" s="4" t="s">
        <v>356</v>
      </c>
    </row>
    <row r="16" spans="1:3" ht="13.5" thickBot="1" x14ac:dyDescent="0.25">
      <c r="A16" s="14" t="s">
        <v>363</v>
      </c>
      <c r="B16" s="2">
        <v>1813</v>
      </c>
      <c r="C16" s="4" t="s">
        <v>343</v>
      </c>
    </row>
    <row r="17" spans="1:3" ht="13.5" thickBot="1" x14ac:dyDescent="0.25">
      <c r="A17" s="14" t="s">
        <v>364</v>
      </c>
      <c r="B17" s="2">
        <v>1814</v>
      </c>
      <c r="C17" s="4" t="s">
        <v>228</v>
      </c>
    </row>
    <row r="18" spans="1:3" ht="13.5" thickBot="1" x14ac:dyDescent="0.25">
      <c r="A18" s="14" t="s">
        <v>365</v>
      </c>
      <c r="B18" s="2">
        <v>1815</v>
      </c>
      <c r="C18" s="4" t="s">
        <v>229</v>
      </c>
    </row>
    <row r="19" spans="1:3" ht="13.5" thickBot="1" x14ac:dyDescent="0.25">
      <c r="A19" s="14" t="s">
        <v>366</v>
      </c>
      <c r="B19" s="2">
        <v>1816</v>
      </c>
      <c r="C19" s="4" t="s">
        <v>230</v>
      </c>
    </row>
    <row r="20" spans="1:3" ht="13.5" thickBot="1" x14ac:dyDescent="0.25">
      <c r="A20" s="14" t="s">
        <v>367</v>
      </c>
      <c r="B20" s="2">
        <v>1817</v>
      </c>
      <c r="C20" s="4" t="s">
        <v>231</v>
      </c>
    </row>
    <row r="21" spans="1:3" ht="13.5" thickBot="1" x14ac:dyDescent="0.25">
      <c r="A21" s="16" t="s">
        <v>368</v>
      </c>
      <c r="B21" s="2">
        <v>1818</v>
      </c>
      <c r="C21" s="4" t="s">
        <v>232</v>
      </c>
    </row>
    <row r="22" spans="1:3" ht="13.5" thickBot="1" x14ac:dyDescent="0.25">
      <c r="A22" s="16" t="s">
        <v>369</v>
      </c>
      <c r="B22" s="2">
        <v>1819</v>
      </c>
      <c r="C22" s="4" t="s">
        <v>233</v>
      </c>
    </row>
    <row r="23" spans="1:3" ht="13.5" thickBot="1" x14ac:dyDescent="0.25">
      <c r="A23" s="14" t="s">
        <v>370</v>
      </c>
      <c r="B23" s="2">
        <v>1820</v>
      </c>
      <c r="C23" s="4" t="s">
        <v>234</v>
      </c>
    </row>
    <row r="24" spans="1:3" ht="13.5" thickBot="1" x14ac:dyDescent="0.25">
      <c r="A24" s="14" t="s">
        <v>371</v>
      </c>
      <c r="B24" s="2">
        <v>1821</v>
      </c>
      <c r="C24" s="4" t="s">
        <v>406</v>
      </c>
    </row>
    <row r="25" spans="1:3" ht="13.5" thickBot="1" x14ac:dyDescent="0.25">
      <c r="A25" s="14" t="s">
        <v>372</v>
      </c>
      <c r="B25" s="2">
        <v>1822</v>
      </c>
      <c r="C25" s="4" t="s">
        <v>235</v>
      </c>
    </row>
    <row r="26" spans="1:3" ht="13.5" thickBot="1" x14ac:dyDescent="0.25">
      <c r="A26" s="14" t="s">
        <v>373</v>
      </c>
      <c r="B26" s="2">
        <v>1823</v>
      </c>
      <c r="C26" s="4" t="s">
        <v>236</v>
      </c>
    </row>
    <row r="27" spans="1:3" ht="13.5" thickBot="1" x14ac:dyDescent="0.25">
      <c r="A27" s="14" t="s">
        <v>374</v>
      </c>
      <c r="B27" s="2">
        <v>1824</v>
      </c>
      <c r="C27" s="4" t="s">
        <v>237</v>
      </c>
    </row>
    <row r="28" spans="1:3" ht="13.5" thickBot="1" x14ac:dyDescent="0.25">
      <c r="A28" s="14" t="s">
        <v>375</v>
      </c>
      <c r="B28" s="2">
        <v>1825</v>
      </c>
      <c r="C28" s="4" t="s">
        <v>238</v>
      </c>
    </row>
    <row r="29" spans="1:3" ht="13.5" thickBot="1" x14ac:dyDescent="0.25">
      <c r="A29" s="14" t="s">
        <v>376</v>
      </c>
      <c r="B29" s="2">
        <v>1826</v>
      </c>
      <c r="C29" s="4" t="s">
        <v>239</v>
      </c>
    </row>
    <row r="30" spans="1:3" ht="13.5" thickBot="1" x14ac:dyDescent="0.25">
      <c r="A30" s="14" t="s">
        <v>377</v>
      </c>
      <c r="B30" s="2">
        <v>1827</v>
      </c>
      <c r="C30" s="4" t="s">
        <v>359</v>
      </c>
    </row>
    <row r="31" spans="1:3" ht="13.5" thickBot="1" x14ac:dyDescent="0.25">
      <c r="A31" s="14" t="s">
        <v>378</v>
      </c>
      <c r="B31" s="2">
        <v>1828</v>
      </c>
      <c r="C31" s="4" t="s">
        <v>404</v>
      </c>
    </row>
    <row r="32" spans="1:3" ht="13.5" thickBot="1" x14ac:dyDescent="0.25">
      <c r="A32" s="14" t="s">
        <v>379</v>
      </c>
      <c r="B32" s="2">
        <v>1829</v>
      </c>
      <c r="C32" s="4" t="s">
        <v>240</v>
      </c>
    </row>
    <row r="33" spans="1:3" ht="13.5" thickBot="1" x14ac:dyDescent="0.25">
      <c r="A33" s="14" t="s">
        <v>380</v>
      </c>
      <c r="B33" s="2">
        <v>1830</v>
      </c>
      <c r="C33" s="4" t="s">
        <v>406</v>
      </c>
    </row>
    <row r="34" spans="1:3" ht="13.5" thickBot="1" x14ac:dyDescent="0.25">
      <c r="A34" s="14" t="s">
        <v>381</v>
      </c>
      <c r="B34" s="2">
        <v>1831</v>
      </c>
      <c r="C34" s="4" t="s">
        <v>241</v>
      </c>
    </row>
    <row r="35" spans="1:3" ht="13.5" thickBot="1" x14ac:dyDescent="0.25">
      <c r="A35" s="14" t="s">
        <v>382</v>
      </c>
      <c r="B35" s="2">
        <v>1832</v>
      </c>
      <c r="C35" s="4" t="s">
        <v>242</v>
      </c>
    </row>
    <row r="36" spans="1:3" ht="13.5" thickBot="1" x14ac:dyDescent="0.25">
      <c r="A36" s="14" t="s">
        <v>383</v>
      </c>
      <c r="B36" s="2">
        <v>1833</v>
      </c>
      <c r="C36" s="4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1901</v>
      </c>
      <c r="C4" s="4" t="s">
        <v>136</v>
      </c>
    </row>
    <row r="5" spans="1:3" ht="13.5" thickBot="1" x14ac:dyDescent="0.25">
      <c r="A5" s="14" t="s">
        <v>16</v>
      </c>
      <c r="B5" s="2">
        <v>1902</v>
      </c>
      <c r="C5" s="4" t="s">
        <v>244</v>
      </c>
    </row>
    <row r="6" spans="1:3" ht="13.5" thickBot="1" x14ac:dyDescent="0.25">
      <c r="A6" s="14" t="s">
        <v>358</v>
      </c>
      <c r="B6" s="2">
        <v>1903</v>
      </c>
      <c r="C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2001</v>
      </c>
      <c r="C4" s="4" t="s">
        <v>136</v>
      </c>
    </row>
    <row r="5" spans="1:3" ht="13.5" thickBot="1" x14ac:dyDescent="0.25">
      <c r="A5" s="14" t="s">
        <v>16</v>
      </c>
      <c r="B5" s="2">
        <v>2002</v>
      </c>
      <c r="C5" s="4" t="s">
        <v>244</v>
      </c>
    </row>
    <row r="6" spans="1:3" ht="13.5" thickBot="1" x14ac:dyDescent="0.25">
      <c r="A6" s="14" t="s">
        <v>358</v>
      </c>
      <c r="B6" s="2">
        <v>2003</v>
      </c>
      <c r="C6" s="4" t="s">
        <v>246</v>
      </c>
    </row>
    <row r="7" spans="1:3" ht="13.5" thickBot="1" x14ac:dyDescent="0.25">
      <c r="A7" s="14" t="s">
        <v>17</v>
      </c>
      <c r="B7" s="2">
        <v>2004</v>
      </c>
      <c r="C7" s="4" t="s">
        <v>247</v>
      </c>
    </row>
    <row r="8" spans="1:3" ht="13.5" thickBot="1" x14ac:dyDescent="0.25">
      <c r="A8" s="14" t="s">
        <v>18</v>
      </c>
      <c r="B8" s="2">
        <v>2005</v>
      </c>
      <c r="C8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2101</v>
      </c>
      <c r="C4" s="4" t="s">
        <v>136</v>
      </c>
    </row>
    <row r="5" spans="1:3" ht="13.5" thickBot="1" x14ac:dyDescent="0.25">
      <c r="A5" s="14" t="s">
        <v>16</v>
      </c>
      <c r="B5" s="2">
        <v>2102</v>
      </c>
      <c r="C5" s="4" t="s">
        <v>249</v>
      </c>
    </row>
    <row r="6" spans="1:3" ht="13.5" thickBot="1" x14ac:dyDescent="0.25">
      <c r="A6" s="14" t="s">
        <v>358</v>
      </c>
      <c r="B6" s="2">
        <v>2103</v>
      </c>
      <c r="C6" s="4" t="s">
        <v>250</v>
      </c>
    </row>
    <row r="7" spans="1:3" ht="26.25" thickBot="1" x14ac:dyDescent="0.25">
      <c r="A7" s="14" t="s">
        <v>17</v>
      </c>
      <c r="B7" s="2">
        <v>2104</v>
      </c>
      <c r="C7" s="4" t="s">
        <v>246</v>
      </c>
    </row>
    <row r="8" spans="1:3" ht="13.5" thickBot="1" x14ac:dyDescent="0.25">
      <c r="A8" s="14" t="s">
        <v>18</v>
      </c>
      <c r="B8" s="2">
        <v>2105</v>
      </c>
      <c r="C8" s="4" t="s">
        <v>251</v>
      </c>
    </row>
    <row r="9" spans="1:3" ht="13.5" thickBot="1" x14ac:dyDescent="0.25">
      <c r="A9" s="14" t="s">
        <v>19</v>
      </c>
      <c r="B9" s="2">
        <v>2106</v>
      </c>
      <c r="C9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2201</v>
      </c>
      <c r="C4" s="4" t="s">
        <v>136</v>
      </c>
    </row>
    <row r="5" spans="1:3" ht="13.5" thickBot="1" x14ac:dyDescent="0.25">
      <c r="A5" s="14" t="s">
        <v>16</v>
      </c>
      <c r="B5" s="2">
        <v>2202</v>
      </c>
      <c r="C5" s="4" t="s">
        <v>244</v>
      </c>
    </row>
    <row r="6" spans="1:3" ht="13.5" thickBot="1" x14ac:dyDescent="0.25">
      <c r="A6" s="14" t="s">
        <v>358</v>
      </c>
      <c r="B6" s="2">
        <v>2203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2301</v>
      </c>
      <c r="C4" s="4" t="s">
        <v>136</v>
      </c>
    </row>
    <row r="5" spans="1:3" ht="13.5" thickBot="1" x14ac:dyDescent="0.25">
      <c r="A5" s="14" t="s">
        <v>16</v>
      </c>
      <c r="B5" s="2">
        <v>2302</v>
      </c>
      <c r="C5" s="4" t="s">
        <v>244</v>
      </c>
    </row>
    <row r="6" spans="1:3" ht="13.5" thickBot="1" x14ac:dyDescent="0.25">
      <c r="A6" s="14" t="s">
        <v>358</v>
      </c>
      <c r="B6" s="2">
        <v>2303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2401</v>
      </c>
      <c r="C4" s="4" t="s">
        <v>136</v>
      </c>
    </row>
    <row r="5" spans="1:3" ht="13.5" thickBot="1" x14ac:dyDescent="0.25">
      <c r="A5" s="14" t="s">
        <v>16</v>
      </c>
      <c r="B5" s="2">
        <v>2402</v>
      </c>
      <c r="C5" s="4" t="s">
        <v>244</v>
      </c>
    </row>
    <row r="6" spans="1:3" ht="13.5" thickBot="1" x14ac:dyDescent="0.25">
      <c r="A6" s="14" t="s">
        <v>358</v>
      </c>
      <c r="B6" s="2">
        <v>2403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2501</v>
      </c>
      <c r="C4" s="4" t="s">
        <v>136</v>
      </c>
    </row>
    <row r="5" spans="1:3" ht="13.5" thickBot="1" x14ac:dyDescent="0.25">
      <c r="A5" s="14" t="s">
        <v>16</v>
      </c>
      <c r="B5" s="2">
        <v>2502</v>
      </c>
      <c r="C5" s="4" t="s">
        <v>257</v>
      </c>
    </row>
    <row r="6" spans="1:3" ht="13.5" thickBot="1" x14ac:dyDescent="0.25">
      <c r="A6" s="14" t="s">
        <v>358</v>
      </c>
      <c r="B6" s="2">
        <v>2503</v>
      </c>
      <c r="C6" s="4" t="s">
        <v>258</v>
      </c>
    </row>
    <row r="7" spans="1:3" ht="13.5" thickBot="1" x14ac:dyDescent="0.25">
      <c r="A7" s="14" t="s">
        <v>17</v>
      </c>
      <c r="B7" s="2">
        <v>2504</v>
      </c>
      <c r="C7" s="4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2601</v>
      </c>
      <c r="C4" s="4" t="s">
        <v>136</v>
      </c>
    </row>
    <row r="5" spans="1:3" ht="13.5" thickBot="1" x14ac:dyDescent="0.25">
      <c r="A5" s="14" t="s">
        <v>16</v>
      </c>
      <c r="B5" s="2">
        <v>2602</v>
      </c>
      <c r="C5" s="4" t="s">
        <v>255</v>
      </c>
    </row>
    <row r="6" spans="1:3" ht="13.5" thickBot="1" x14ac:dyDescent="0.25">
      <c r="A6" s="14" t="s">
        <v>358</v>
      </c>
      <c r="B6" s="2">
        <v>2603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2701</v>
      </c>
      <c r="C4" s="4" t="s">
        <v>136</v>
      </c>
    </row>
    <row r="5" spans="1:3" ht="13.5" thickBot="1" x14ac:dyDescent="0.25">
      <c r="A5" s="14" t="s">
        <v>16</v>
      </c>
      <c r="B5" s="2">
        <v>2702</v>
      </c>
      <c r="C5" s="4" t="s">
        <v>253</v>
      </c>
    </row>
    <row r="6" spans="1:3" ht="13.5" thickBot="1" x14ac:dyDescent="0.25">
      <c r="A6" s="14" t="s">
        <v>358</v>
      </c>
      <c r="B6" s="2">
        <v>2703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44</v>
      </c>
    </row>
    <row r="2" spans="1:3" ht="13.5" thickBot="1" x14ac:dyDescent="0.25"/>
    <row r="3" spans="1:3" ht="29.2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1" t="s">
        <v>361</v>
      </c>
      <c r="B4" s="3">
        <v>101</v>
      </c>
      <c r="C4" s="4" t="s">
        <v>47</v>
      </c>
    </row>
    <row r="5" spans="1:3" ht="13.5" thickBot="1" x14ac:dyDescent="0.25">
      <c r="A5" s="11" t="s">
        <v>16</v>
      </c>
      <c r="B5" s="3">
        <v>102</v>
      </c>
      <c r="C5" s="4" t="s">
        <v>48</v>
      </c>
    </row>
    <row r="6" spans="1:3" ht="13.5" thickBot="1" x14ac:dyDescent="0.25">
      <c r="A6" s="11" t="s">
        <v>358</v>
      </c>
      <c r="B6" s="3">
        <v>103</v>
      </c>
      <c r="C6" s="4" t="s">
        <v>49</v>
      </c>
    </row>
    <row r="7" spans="1:3" ht="13.5" thickBot="1" x14ac:dyDescent="0.25">
      <c r="A7" s="11" t="s">
        <v>17</v>
      </c>
      <c r="B7" s="3">
        <v>104</v>
      </c>
      <c r="C7" s="4" t="s">
        <v>50</v>
      </c>
    </row>
    <row r="8" spans="1:3" ht="13.5" thickBot="1" x14ac:dyDescent="0.25">
      <c r="A8" s="11" t="s">
        <v>18</v>
      </c>
      <c r="B8" s="3">
        <v>105</v>
      </c>
      <c r="C8" s="4" t="s">
        <v>51</v>
      </c>
    </row>
    <row r="9" spans="1:3" ht="13.5" thickBot="1" x14ac:dyDescent="0.25">
      <c r="A9" s="11" t="s">
        <v>19</v>
      </c>
      <c r="B9" s="3">
        <v>106</v>
      </c>
      <c r="C9" s="60" t="s">
        <v>52</v>
      </c>
    </row>
    <row r="10" spans="1:3" ht="13.5" thickBot="1" x14ac:dyDescent="0.25">
      <c r="A10" s="11" t="s">
        <v>20</v>
      </c>
      <c r="B10" s="3">
        <v>107</v>
      </c>
      <c r="C10" s="4" t="s">
        <v>53</v>
      </c>
    </row>
    <row r="11" spans="1:3" ht="13.5" thickBot="1" x14ac:dyDescent="0.25">
      <c r="A11" s="11" t="s">
        <v>21</v>
      </c>
      <c r="B11" s="3">
        <v>108</v>
      </c>
      <c r="C11" s="4" t="s">
        <v>54</v>
      </c>
    </row>
    <row r="12" spans="1:3" ht="13.5" thickBot="1" x14ac:dyDescent="0.25">
      <c r="A12" s="11" t="s">
        <v>22</v>
      </c>
      <c r="B12" s="3">
        <v>109</v>
      </c>
      <c r="C12" s="4" t="s">
        <v>55</v>
      </c>
    </row>
    <row r="13" spans="1:3" ht="13.5" thickBot="1" x14ac:dyDescent="0.25">
      <c r="A13" s="11" t="s">
        <v>23</v>
      </c>
      <c r="B13" s="3">
        <v>110</v>
      </c>
      <c r="C13" s="4" t="s">
        <v>56</v>
      </c>
    </row>
    <row r="14" spans="1:3" ht="13.5" thickBot="1" x14ac:dyDescent="0.25">
      <c r="A14" s="11" t="s">
        <v>24</v>
      </c>
      <c r="B14" s="3">
        <v>111</v>
      </c>
      <c r="C14" s="4" t="s">
        <v>57</v>
      </c>
    </row>
    <row r="15" spans="1:3" ht="26.25" thickBot="1" x14ac:dyDescent="0.25">
      <c r="A15" s="11" t="s">
        <v>362</v>
      </c>
      <c r="B15" s="3">
        <v>112</v>
      </c>
      <c r="C15" s="4" t="s">
        <v>58</v>
      </c>
    </row>
    <row r="16" spans="1:3" ht="13.5" thickBot="1" x14ac:dyDescent="0.25">
      <c r="A16" s="11" t="s">
        <v>363</v>
      </c>
      <c r="B16" s="3">
        <v>113</v>
      </c>
      <c r="C16" s="4" t="s">
        <v>59</v>
      </c>
    </row>
    <row r="17" spans="1:3" ht="13.5" thickBot="1" x14ac:dyDescent="0.25">
      <c r="A17" s="11" t="s">
        <v>364</v>
      </c>
      <c r="B17" s="3">
        <v>114</v>
      </c>
      <c r="C17" s="4" t="s">
        <v>60</v>
      </c>
    </row>
    <row r="18" spans="1:3" ht="13.5" thickBot="1" x14ac:dyDescent="0.25">
      <c r="A18" s="11" t="s">
        <v>365</v>
      </c>
      <c r="B18" s="3">
        <v>115</v>
      </c>
      <c r="C18" s="4" t="s">
        <v>61</v>
      </c>
    </row>
    <row r="19" spans="1:3" ht="26.25" thickBot="1" x14ac:dyDescent="0.25">
      <c r="A19" s="11" t="s">
        <v>366</v>
      </c>
      <c r="B19" s="3">
        <v>116</v>
      </c>
      <c r="C19" s="4" t="s">
        <v>62</v>
      </c>
    </row>
    <row r="20" spans="1:3" ht="13.5" thickBot="1" x14ac:dyDescent="0.25">
      <c r="A20" s="11" t="s">
        <v>367</v>
      </c>
      <c r="B20" s="3">
        <v>117</v>
      </c>
      <c r="C20" s="4" t="s">
        <v>63</v>
      </c>
    </row>
    <row r="21" spans="1:3" ht="13.5" thickBot="1" x14ac:dyDescent="0.25">
      <c r="A21" s="11" t="s">
        <v>368</v>
      </c>
      <c r="B21" s="3">
        <v>118</v>
      </c>
      <c r="C21" s="4" t="s">
        <v>64</v>
      </c>
    </row>
    <row r="22" spans="1:3" ht="13.5" thickBot="1" x14ac:dyDescent="0.25">
      <c r="A22" s="11" t="s">
        <v>369</v>
      </c>
      <c r="B22" s="3">
        <v>119</v>
      </c>
      <c r="C22" s="4" t="s">
        <v>65</v>
      </c>
    </row>
    <row r="23" spans="1:3" ht="13.5" thickBot="1" x14ac:dyDescent="0.25">
      <c r="A23" s="11" t="s">
        <v>370</v>
      </c>
      <c r="B23" s="3">
        <v>120</v>
      </c>
      <c r="C23" s="4" t="s">
        <v>66</v>
      </c>
    </row>
    <row r="24" spans="1:3" ht="13.5" thickBot="1" x14ac:dyDescent="0.25">
      <c r="A24" s="11" t="s">
        <v>371</v>
      </c>
      <c r="B24" s="3">
        <v>121</v>
      </c>
      <c r="C24" s="4" t="s">
        <v>67</v>
      </c>
    </row>
    <row r="25" spans="1:3" ht="13.5" thickBot="1" x14ac:dyDescent="0.25">
      <c r="A25" s="11" t="s">
        <v>372</v>
      </c>
      <c r="B25" s="3">
        <v>122</v>
      </c>
      <c r="C25" s="4" t="s">
        <v>68</v>
      </c>
    </row>
    <row r="26" spans="1:3" ht="13.5" thickBot="1" x14ac:dyDescent="0.25">
      <c r="A26" s="11" t="s">
        <v>373</v>
      </c>
      <c r="B26" s="3">
        <v>123</v>
      </c>
      <c r="C26" s="4" t="s">
        <v>69</v>
      </c>
    </row>
    <row r="27" spans="1:3" ht="13.5" thickBot="1" x14ac:dyDescent="0.25">
      <c r="A27" s="11" t="s">
        <v>374</v>
      </c>
      <c r="B27" s="3">
        <v>124</v>
      </c>
      <c r="C27" s="4" t="s">
        <v>70</v>
      </c>
    </row>
    <row r="28" spans="1:3" ht="13.5" thickBot="1" x14ac:dyDescent="0.25">
      <c r="A28" s="11" t="s">
        <v>375</v>
      </c>
      <c r="B28" s="3">
        <v>125</v>
      </c>
      <c r="C28" s="4" t="s">
        <v>71</v>
      </c>
    </row>
    <row r="29" spans="1:3" ht="13.5" thickBot="1" x14ac:dyDescent="0.25">
      <c r="A29" s="11" t="s">
        <v>376</v>
      </c>
      <c r="B29" s="3">
        <v>126</v>
      </c>
      <c r="C29" s="4" t="s">
        <v>72</v>
      </c>
    </row>
    <row r="30" spans="1:3" ht="13.5" thickBot="1" x14ac:dyDescent="0.25">
      <c r="A30" s="11" t="s">
        <v>377</v>
      </c>
      <c r="B30" s="3">
        <v>127</v>
      </c>
      <c r="C30" s="4" t="s">
        <v>73</v>
      </c>
    </row>
    <row r="31" spans="1:3" ht="13.5" thickBot="1" x14ac:dyDescent="0.25">
      <c r="A31" s="11" t="s">
        <v>378</v>
      </c>
      <c r="B31" s="3">
        <v>128</v>
      </c>
      <c r="C31" s="4" t="s">
        <v>74</v>
      </c>
    </row>
    <row r="32" spans="1:3" ht="13.5" thickBot="1" x14ac:dyDescent="0.25">
      <c r="A32" s="11" t="s">
        <v>379</v>
      </c>
      <c r="B32" s="3">
        <v>129</v>
      </c>
      <c r="C32" s="4" t="s">
        <v>75</v>
      </c>
    </row>
    <row r="33" spans="1:3" ht="13.5" thickBot="1" x14ac:dyDescent="0.25">
      <c r="A33" s="11" t="s">
        <v>380</v>
      </c>
      <c r="B33" s="3">
        <v>130</v>
      </c>
      <c r="C33" s="4" t="s">
        <v>76</v>
      </c>
    </row>
    <row r="34" spans="1:3" ht="13.5" thickBot="1" x14ac:dyDescent="0.25">
      <c r="A34" s="11" t="s">
        <v>381</v>
      </c>
      <c r="B34" s="3">
        <v>131</v>
      </c>
      <c r="C34" s="4" t="s">
        <v>77</v>
      </c>
    </row>
    <row r="35" spans="1:3" ht="13.5" thickBot="1" x14ac:dyDescent="0.25">
      <c r="A35" s="11" t="s">
        <v>382</v>
      </c>
      <c r="B35" s="3">
        <v>132</v>
      </c>
      <c r="C35" s="4" t="s">
        <v>78</v>
      </c>
    </row>
    <row r="36" spans="1:3" ht="13.5" thickBot="1" x14ac:dyDescent="0.25">
      <c r="A36" s="11" t="s">
        <v>383</v>
      </c>
      <c r="B36" s="3">
        <v>133</v>
      </c>
      <c r="C36" s="4" t="s">
        <v>79</v>
      </c>
    </row>
    <row r="37" spans="1:3" ht="13.5" thickBot="1" x14ac:dyDescent="0.25">
      <c r="A37" s="11" t="s">
        <v>384</v>
      </c>
      <c r="B37" s="3">
        <v>134</v>
      </c>
      <c r="C37" s="4" t="s">
        <v>80</v>
      </c>
    </row>
    <row r="38" spans="1:3" ht="13.5" thickBot="1" x14ac:dyDescent="0.25">
      <c r="A38" s="11" t="s">
        <v>385</v>
      </c>
      <c r="B38" s="3">
        <v>135</v>
      </c>
      <c r="C38" s="4" t="s">
        <v>81</v>
      </c>
    </row>
    <row r="39" spans="1:3" ht="26.25" thickBot="1" x14ac:dyDescent="0.25">
      <c r="A39" s="11" t="s">
        <v>386</v>
      </c>
      <c r="B39" s="3">
        <v>136</v>
      </c>
      <c r="C39" s="4" t="s">
        <v>82</v>
      </c>
    </row>
    <row r="40" spans="1:3" ht="13.5" thickBot="1" x14ac:dyDescent="0.25">
      <c r="A40" s="11" t="s">
        <v>387</v>
      </c>
      <c r="B40" s="3">
        <v>137</v>
      </c>
      <c r="C40" s="4" t="s">
        <v>83</v>
      </c>
    </row>
    <row r="41" spans="1:3" ht="13.5" thickBot="1" x14ac:dyDescent="0.25">
      <c r="A41" s="11" t="s">
        <v>388</v>
      </c>
      <c r="B41" s="3">
        <v>138</v>
      </c>
      <c r="C41" s="4" t="s">
        <v>84</v>
      </c>
    </row>
    <row r="42" spans="1:3" ht="13.5" thickBot="1" x14ac:dyDescent="0.25">
      <c r="A42" s="11" t="s">
        <v>389</v>
      </c>
      <c r="B42" s="3">
        <v>139</v>
      </c>
      <c r="C42" s="4" t="s">
        <v>85</v>
      </c>
    </row>
    <row r="43" spans="1:3" ht="13.5" thickBot="1" x14ac:dyDescent="0.25">
      <c r="A43" s="11" t="s">
        <v>390</v>
      </c>
      <c r="B43" s="3">
        <v>140</v>
      </c>
      <c r="C43" s="4" t="s">
        <v>86</v>
      </c>
    </row>
    <row r="44" spans="1:3" ht="13.5" thickBot="1" x14ac:dyDescent="0.25">
      <c r="A44" s="11" t="s">
        <v>391</v>
      </c>
      <c r="B44" s="3">
        <v>141</v>
      </c>
      <c r="C44" s="4" t="s">
        <v>87</v>
      </c>
    </row>
    <row r="45" spans="1:3" ht="13.5" thickBot="1" x14ac:dyDescent="0.25">
      <c r="A45" s="11" t="s">
        <v>393</v>
      </c>
      <c r="B45" s="3">
        <v>142</v>
      </c>
      <c r="C45" s="4" t="s">
        <v>88</v>
      </c>
    </row>
    <row r="46" spans="1:3" ht="13.5" thickBot="1" x14ac:dyDescent="0.25">
      <c r="A46" s="11" t="s">
        <v>392</v>
      </c>
      <c r="B46" s="3">
        <v>143</v>
      </c>
      <c r="C46" s="4" t="s">
        <v>89</v>
      </c>
    </row>
    <row r="47" spans="1:3" ht="13.5" thickBot="1" x14ac:dyDescent="0.25">
      <c r="A47" s="11" t="s">
        <v>394</v>
      </c>
      <c r="B47" s="3">
        <v>144</v>
      </c>
      <c r="C47" s="4" t="s">
        <v>90</v>
      </c>
    </row>
    <row r="48" spans="1:3" ht="26.25" thickBot="1" x14ac:dyDescent="0.25">
      <c r="A48" s="11" t="s">
        <v>395</v>
      </c>
      <c r="B48" s="3">
        <v>145</v>
      </c>
      <c r="C48" s="4" t="s">
        <v>92</v>
      </c>
    </row>
    <row r="49" spans="1:3" ht="13.5" thickBot="1" x14ac:dyDescent="0.25">
      <c r="A49" s="11" t="s">
        <v>396</v>
      </c>
      <c r="B49" s="3">
        <v>146</v>
      </c>
      <c r="C49" s="4" t="s">
        <v>93</v>
      </c>
    </row>
    <row r="50" spans="1:3" ht="13.5" thickBot="1" x14ac:dyDescent="0.25">
      <c r="A50" s="11" t="s">
        <v>397</v>
      </c>
      <c r="B50" s="3">
        <v>147</v>
      </c>
      <c r="C50" s="4" t="s">
        <v>94</v>
      </c>
    </row>
    <row r="51" spans="1:3" ht="13.5" thickBot="1" x14ac:dyDescent="0.25">
      <c r="A51" s="11" t="s">
        <v>398</v>
      </c>
      <c r="B51" s="3">
        <v>148</v>
      </c>
      <c r="C51" s="4" t="s">
        <v>95</v>
      </c>
    </row>
    <row r="52" spans="1:3" ht="13.5" thickBot="1" x14ac:dyDescent="0.25">
      <c r="A52" s="11" t="s">
        <v>25</v>
      </c>
      <c r="B52" s="3">
        <v>149</v>
      </c>
      <c r="C52" s="4" t="s">
        <v>96</v>
      </c>
    </row>
    <row r="53" spans="1:3" ht="13.5" thickBot="1" x14ac:dyDescent="0.25">
      <c r="A53" s="11" t="s">
        <v>399</v>
      </c>
      <c r="B53" s="3">
        <v>150</v>
      </c>
      <c r="C53" s="4" t="s">
        <v>97</v>
      </c>
    </row>
    <row r="54" spans="1:3" ht="13.5" thickBot="1" x14ac:dyDescent="0.25">
      <c r="A54" s="11" t="s">
        <v>400</v>
      </c>
      <c r="B54" s="3">
        <v>151</v>
      </c>
      <c r="C54" s="4" t="s">
        <v>98</v>
      </c>
    </row>
    <row r="55" spans="1:3" ht="13.5" thickBot="1" x14ac:dyDescent="0.25">
      <c r="A55" s="11" t="s">
        <v>401</v>
      </c>
      <c r="B55" s="3">
        <v>152</v>
      </c>
      <c r="C55" s="4" t="s">
        <v>99</v>
      </c>
    </row>
    <row r="56" spans="1:3" ht="13.5" thickBot="1" x14ac:dyDescent="0.25">
      <c r="A56" s="11" t="s">
        <v>402</v>
      </c>
      <c r="B56" s="3">
        <v>153</v>
      </c>
      <c r="C56" s="4" t="s">
        <v>100</v>
      </c>
    </row>
    <row r="57" spans="1:3" ht="13.5" thickBot="1" x14ac:dyDescent="0.25">
      <c r="A57" s="11" t="s">
        <v>403</v>
      </c>
      <c r="B57" s="3">
        <v>154</v>
      </c>
      <c r="C57" s="4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187</v>
      </c>
    </row>
    <row r="2" spans="1:3" ht="16.5" thickBot="1" x14ac:dyDescent="0.3">
      <c r="A2" s="5"/>
    </row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2901</v>
      </c>
      <c r="C4" s="4" t="s">
        <v>275</v>
      </c>
    </row>
    <row r="5" spans="1:3" ht="13.5" thickBot="1" x14ac:dyDescent="0.25">
      <c r="A5" s="14" t="s">
        <v>16</v>
      </c>
      <c r="B5" s="2">
        <v>2902</v>
      </c>
      <c r="C5" s="4" t="s">
        <v>276</v>
      </c>
    </row>
    <row r="6" spans="1:3" ht="13.5" thickBot="1" x14ac:dyDescent="0.25">
      <c r="A6" s="14" t="s">
        <v>358</v>
      </c>
      <c r="B6" s="2">
        <v>2903</v>
      </c>
      <c r="C6" s="4" t="s">
        <v>277</v>
      </c>
    </row>
    <row r="7" spans="1:3" ht="13.5" thickBot="1" x14ac:dyDescent="0.25">
      <c r="A7" s="14" t="s">
        <v>17</v>
      </c>
      <c r="B7" s="2">
        <v>2904</v>
      </c>
      <c r="C7" s="4" t="s">
        <v>278</v>
      </c>
    </row>
    <row r="8" spans="1:3" ht="13.5" thickBot="1" x14ac:dyDescent="0.25">
      <c r="A8" s="14" t="s">
        <v>18</v>
      </c>
      <c r="B8" s="2">
        <v>2905</v>
      </c>
      <c r="C8" s="4" t="s">
        <v>279</v>
      </c>
    </row>
    <row r="9" spans="1:3" ht="13.5" thickBot="1" x14ac:dyDescent="0.25">
      <c r="A9" s="14" t="s">
        <v>19</v>
      </c>
      <c r="B9" s="2">
        <v>2906</v>
      </c>
      <c r="C9" s="4" t="s">
        <v>280</v>
      </c>
    </row>
    <row r="10" spans="1:3" ht="13.5" thickBot="1" x14ac:dyDescent="0.25">
      <c r="A10" s="14" t="s">
        <v>20</v>
      </c>
      <c r="B10" s="2">
        <v>2907</v>
      </c>
      <c r="C10" s="4" t="s">
        <v>281</v>
      </c>
    </row>
    <row r="11" spans="1:3" ht="13.5" thickBot="1" x14ac:dyDescent="0.25">
      <c r="A11" s="14" t="s">
        <v>21</v>
      </c>
      <c r="B11" s="2">
        <v>2908</v>
      </c>
      <c r="C11" s="4" t="s">
        <v>282</v>
      </c>
    </row>
    <row r="12" spans="1:3" ht="13.5" thickBot="1" x14ac:dyDescent="0.25">
      <c r="A12" s="14" t="s">
        <v>22</v>
      </c>
      <c r="B12" s="2">
        <v>2909</v>
      </c>
      <c r="C12" s="4" t="s">
        <v>283</v>
      </c>
    </row>
    <row r="13" spans="1:3" ht="13.5" thickBot="1" x14ac:dyDescent="0.25">
      <c r="A13" s="14" t="s">
        <v>23</v>
      </c>
      <c r="B13" s="2">
        <v>2910</v>
      </c>
      <c r="C13" s="4" t="s">
        <v>284</v>
      </c>
    </row>
    <row r="14" spans="1:3" ht="13.5" thickBot="1" x14ac:dyDescent="0.25">
      <c r="A14" s="14" t="s">
        <v>24</v>
      </c>
      <c r="B14" s="2">
        <v>2911</v>
      </c>
      <c r="C14" s="4" t="s">
        <v>285</v>
      </c>
    </row>
    <row r="15" spans="1:3" ht="13.5" thickBot="1" x14ac:dyDescent="0.25">
      <c r="A15" s="14" t="s">
        <v>362</v>
      </c>
      <c r="B15" s="2">
        <v>2912</v>
      </c>
      <c r="C15" s="4" t="s">
        <v>286</v>
      </c>
    </row>
    <row r="16" spans="1:3" ht="13.5" thickBot="1" x14ac:dyDescent="0.25">
      <c r="A16" s="14" t="s">
        <v>363</v>
      </c>
      <c r="B16" s="2">
        <v>2913</v>
      </c>
      <c r="C16" s="4" t="s">
        <v>287</v>
      </c>
    </row>
    <row r="17" spans="1:3" ht="13.5" thickBot="1" x14ac:dyDescent="0.25">
      <c r="A17" s="14" t="s">
        <v>364</v>
      </c>
      <c r="B17" s="2">
        <v>2914</v>
      </c>
      <c r="C17" s="4" t="s">
        <v>288</v>
      </c>
    </row>
    <row r="18" spans="1:3" ht="13.5" thickBot="1" x14ac:dyDescent="0.25">
      <c r="A18" s="14" t="s">
        <v>365</v>
      </c>
      <c r="B18" s="2">
        <v>2915</v>
      </c>
      <c r="C18" s="4" t="s">
        <v>289</v>
      </c>
    </row>
    <row r="19" spans="1:3" ht="13.5" thickBot="1" x14ac:dyDescent="0.25">
      <c r="A19" s="14" t="s">
        <v>366</v>
      </c>
      <c r="B19" s="2">
        <v>2916</v>
      </c>
      <c r="C19" s="4" t="s">
        <v>290</v>
      </c>
    </row>
    <row r="20" spans="1:3" ht="13.5" thickBot="1" x14ac:dyDescent="0.25">
      <c r="A20" s="14" t="s">
        <v>367</v>
      </c>
      <c r="B20" s="2">
        <v>2917</v>
      </c>
      <c r="C20" s="4" t="s">
        <v>291</v>
      </c>
    </row>
    <row r="21" spans="1:3" ht="13.5" thickBot="1" x14ac:dyDescent="0.25">
      <c r="A21" s="14" t="s">
        <v>368</v>
      </c>
      <c r="B21" s="2">
        <v>2918</v>
      </c>
      <c r="C21" s="4" t="s">
        <v>292</v>
      </c>
    </row>
    <row r="22" spans="1:3" ht="13.5" thickBot="1" x14ac:dyDescent="0.25">
      <c r="A22" s="14" t="s">
        <v>369</v>
      </c>
      <c r="B22" s="2">
        <v>2919</v>
      </c>
      <c r="C22" s="4" t="s">
        <v>293</v>
      </c>
    </row>
    <row r="23" spans="1:3" ht="13.5" thickBot="1" x14ac:dyDescent="0.25">
      <c r="A23" s="14" t="s">
        <v>370</v>
      </c>
      <c r="B23" s="2">
        <v>2920</v>
      </c>
      <c r="C23" s="4" t="s">
        <v>294</v>
      </c>
    </row>
    <row r="24" spans="1:3" ht="13.5" thickBot="1" x14ac:dyDescent="0.25">
      <c r="A24" s="14" t="s">
        <v>371</v>
      </c>
      <c r="B24" s="2">
        <v>2921</v>
      </c>
      <c r="C24" s="4" t="s">
        <v>295</v>
      </c>
    </row>
    <row r="25" spans="1:3" ht="13.5" thickBot="1" x14ac:dyDescent="0.25">
      <c r="A25" s="14" t="s">
        <v>372</v>
      </c>
      <c r="B25" s="2">
        <v>2922</v>
      </c>
      <c r="C25" s="4" t="s">
        <v>296</v>
      </c>
    </row>
    <row r="26" spans="1:3" ht="13.5" thickBot="1" x14ac:dyDescent="0.25">
      <c r="A26" s="14" t="s">
        <v>373</v>
      </c>
      <c r="B26" s="2">
        <v>2923</v>
      </c>
      <c r="C26" s="4" t="s">
        <v>297</v>
      </c>
    </row>
    <row r="27" spans="1:3" ht="13.5" thickBot="1" x14ac:dyDescent="0.25">
      <c r="A27" s="14" t="s">
        <v>374</v>
      </c>
      <c r="B27" s="2">
        <v>2924</v>
      </c>
      <c r="C27" s="4" t="s">
        <v>298</v>
      </c>
    </row>
    <row r="28" spans="1:3" ht="13.5" thickBot="1" x14ac:dyDescent="0.25">
      <c r="A28" s="14" t="s">
        <v>375</v>
      </c>
      <c r="B28" s="2">
        <v>2925</v>
      </c>
      <c r="C28" s="4" t="s">
        <v>299</v>
      </c>
    </row>
    <row r="29" spans="1:3" ht="13.5" thickBot="1" x14ac:dyDescent="0.25">
      <c r="A29" s="14" t="s">
        <v>376</v>
      </c>
      <c r="B29" s="2">
        <v>2926</v>
      </c>
      <c r="C29" s="4" t="s">
        <v>300</v>
      </c>
    </row>
    <row r="30" spans="1:3" ht="13.5" thickBot="1" x14ac:dyDescent="0.25">
      <c r="A30" s="14" t="s">
        <v>377</v>
      </c>
      <c r="B30" s="2">
        <v>2927</v>
      </c>
      <c r="C30" s="4" t="s">
        <v>301</v>
      </c>
    </row>
    <row r="31" spans="1:3" ht="13.5" thickBot="1" x14ac:dyDescent="0.25">
      <c r="A31" s="14" t="s">
        <v>378</v>
      </c>
      <c r="B31" s="2">
        <v>2928</v>
      </c>
      <c r="C31" s="4" t="s">
        <v>302</v>
      </c>
    </row>
    <row r="32" spans="1:3" ht="13.5" thickBot="1" x14ac:dyDescent="0.25">
      <c r="A32" s="14" t="s">
        <v>379</v>
      </c>
      <c r="B32" s="2">
        <v>2929</v>
      </c>
      <c r="C32" s="4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3001</v>
      </c>
      <c r="C4" s="4" t="s">
        <v>304</v>
      </c>
    </row>
    <row r="5" spans="1:3" ht="13.5" thickBot="1" x14ac:dyDescent="0.25">
      <c r="A5" s="14" t="s">
        <v>16</v>
      </c>
      <c r="B5" s="2">
        <v>3002</v>
      </c>
      <c r="C5" s="4" t="s">
        <v>305</v>
      </c>
    </row>
    <row r="6" spans="1:3" ht="26.25" thickBot="1" x14ac:dyDescent="0.25">
      <c r="A6" s="14" t="s">
        <v>358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9" t="s">
        <v>316</v>
      </c>
      <c r="C4" s="4" t="s">
        <v>104</v>
      </c>
    </row>
    <row r="5" spans="1:3" ht="13.5" thickBot="1" x14ac:dyDescent="0.25">
      <c r="A5" s="1" t="s">
        <v>16</v>
      </c>
      <c r="B5" s="39" t="s">
        <v>315</v>
      </c>
      <c r="C5" s="4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9" t="s">
        <v>311</v>
      </c>
      <c r="C4" s="4" t="s">
        <v>106</v>
      </c>
    </row>
    <row r="5" spans="1:3" ht="13.5" thickBot="1" x14ac:dyDescent="0.25">
      <c r="A5" s="1" t="s">
        <v>16</v>
      </c>
      <c r="B5" s="39" t="s">
        <v>312</v>
      </c>
      <c r="C5" s="4" t="s">
        <v>107</v>
      </c>
    </row>
    <row r="6" spans="1:3" ht="13.5" thickBot="1" x14ac:dyDescent="0.25">
      <c r="A6" s="1" t="s">
        <v>358</v>
      </c>
      <c r="B6" s="39" t="s">
        <v>313</v>
      </c>
      <c r="C6" s="4" t="s">
        <v>108</v>
      </c>
    </row>
    <row r="7" spans="1:3" ht="13.5" thickBot="1" x14ac:dyDescent="0.25">
      <c r="A7" s="1" t="s">
        <v>17</v>
      </c>
      <c r="B7" s="39" t="s">
        <v>314</v>
      </c>
      <c r="C7" s="4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2">
        <v>401</v>
      </c>
      <c r="C4" s="4" t="s">
        <v>110</v>
      </c>
    </row>
    <row r="5" spans="1:3" ht="13.5" thickBot="1" x14ac:dyDescent="0.25">
      <c r="A5" s="1" t="s">
        <v>16</v>
      </c>
      <c r="B5" s="2">
        <v>402</v>
      </c>
      <c r="C5" s="4" t="s">
        <v>111</v>
      </c>
    </row>
    <row r="6" spans="1:3" ht="13.5" thickBot="1" x14ac:dyDescent="0.25">
      <c r="A6" s="1" t="s">
        <v>358</v>
      </c>
      <c r="B6" s="2">
        <v>403</v>
      </c>
      <c r="C6" s="4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501</v>
      </c>
      <c r="C4" s="4" t="s">
        <v>113</v>
      </c>
    </row>
    <row r="5" spans="1:3" ht="13.5" thickBot="1" x14ac:dyDescent="0.25">
      <c r="A5" s="14" t="s">
        <v>16</v>
      </c>
      <c r="B5" s="2">
        <v>502</v>
      </c>
      <c r="C5" s="4" t="s">
        <v>114</v>
      </c>
    </row>
    <row r="6" spans="1:3" ht="13.5" thickBot="1" x14ac:dyDescent="0.25">
      <c r="A6" s="14" t="s">
        <v>358</v>
      </c>
      <c r="B6" s="2">
        <v>503</v>
      </c>
      <c r="C6" s="4" t="s">
        <v>115</v>
      </c>
    </row>
    <row r="7" spans="1:3" ht="13.5" thickBot="1" x14ac:dyDescent="0.25">
      <c r="A7" s="14" t="s">
        <v>17</v>
      </c>
      <c r="B7" s="2">
        <v>504</v>
      </c>
      <c r="C7" s="4" t="s">
        <v>116</v>
      </c>
    </row>
    <row r="8" spans="1:3" ht="13.5" thickBot="1" x14ac:dyDescent="0.25">
      <c r="A8" s="14" t="s">
        <v>18</v>
      </c>
      <c r="B8" s="2">
        <v>505</v>
      </c>
      <c r="C8" s="4" t="s">
        <v>117</v>
      </c>
    </row>
    <row r="9" spans="1:3" ht="13.5" thickBot="1" x14ac:dyDescent="0.25">
      <c r="A9" s="14" t="s">
        <v>19</v>
      </c>
      <c r="B9" s="2">
        <v>506</v>
      </c>
      <c r="C9" s="4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601</v>
      </c>
      <c r="C4" s="4" t="s">
        <v>119</v>
      </c>
    </row>
    <row r="5" spans="1:3" ht="13.5" thickBot="1" x14ac:dyDescent="0.25">
      <c r="A5" s="15" t="s">
        <v>16</v>
      </c>
      <c r="B5" s="2">
        <v>602</v>
      </c>
      <c r="C5" s="4" t="s">
        <v>120</v>
      </c>
    </row>
    <row r="6" spans="1:3" ht="13.5" thickBot="1" x14ac:dyDescent="0.25">
      <c r="A6" s="15" t="s">
        <v>358</v>
      </c>
      <c r="B6" s="2">
        <v>603</v>
      </c>
      <c r="C6" s="4" t="s">
        <v>121</v>
      </c>
    </row>
    <row r="7" spans="1:3" ht="13.5" thickBot="1" x14ac:dyDescent="0.25">
      <c r="A7" s="15" t="s">
        <v>17</v>
      </c>
      <c r="B7" s="2">
        <v>604</v>
      </c>
      <c r="C7" s="4" t="s">
        <v>122</v>
      </c>
    </row>
    <row r="8" spans="1:3" ht="13.5" thickBot="1" x14ac:dyDescent="0.25">
      <c r="A8" s="15" t="s">
        <v>18</v>
      </c>
      <c r="B8" s="2">
        <v>605</v>
      </c>
      <c r="C8" s="4" t="s">
        <v>123</v>
      </c>
    </row>
    <row r="9" spans="1:3" ht="13.5" thickBot="1" x14ac:dyDescent="0.25">
      <c r="A9" s="15" t="s">
        <v>19</v>
      </c>
      <c r="B9" s="2">
        <v>606</v>
      </c>
      <c r="C9" s="4" t="s">
        <v>124</v>
      </c>
    </row>
    <row r="10" spans="1:3" ht="13.5" thickBot="1" x14ac:dyDescent="0.25">
      <c r="A10" s="15" t="s">
        <v>20</v>
      </c>
      <c r="B10" s="2">
        <v>607</v>
      </c>
      <c r="C10" s="4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701</v>
      </c>
      <c r="C4" s="4" t="s">
        <v>137</v>
      </c>
    </row>
    <row r="5" spans="1:3" ht="13.5" thickBot="1" x14ac:dyDescent="0.25">
      <c r="A5" s="14" t="s">
        <v>16</v>
      </c>
      <c r="B5" s="2">
        <v>702</v>
      </c>
      <c r="C5" s="4" t="s">
        <v>138</v>
      </c>
    </row>
    <row r="6" spans="1:3" ht="13.5" thickBot="1" x14ac:dyDescent="0.25">
      <c r="A6" s="14" t="s">
        <v>358</v>
      </c>
      <c r="B6" s="2">
        <v>703</v>
      </c>
      <c r="C6" s="4" t="s">
        <v>139</v>
      </c>
    </row>
    <row r="7" spans="1:3" ht="13.5" thickBot="1" x14ac:dyDescent="0.25">
      <c r="A7" s="14" t="s">
        <v>17</v>
      </c>
      <c r="B7" s="2">
        <v>704</v>
      </c>
      <c r="C7" s="4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2022-03-15T07:35:10Z</dcterms:modified>
</cp:coreProperties>
</file>