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3" i="13"/>
  <c r="D29" i="13" l="1"/>
  <c r="D46" i="13"/>
  <c r="D54" i="13"/>
  <c r="D49" i="13"/>
  <c r="D37" i="13"/>
  <c r="D42" i="13" l="1"/>
  <c r="D69" i="13" l="1"/>
  <c r="D68" i="13" s="1"/>
  <c r="D32" i="13" l="1"/>
  <c r="D33" i="13"/>
  <c r="D34" i="13"/>
  <c r="D36" i="13"/>
  <c r="D123" i="13"/>
  <c r="D114" i="13"/>
  <c r="D105" i="13"/>
  <c r="D35" i="13" l="1"/>
  <c r="D30" i="13" s="1"/>
  <c r="D70" i="13" l="1"/>
  <c r="D77" i="13"/>
  <c r="D9" i="13"/>
  <c r="D16" i="13"/>
  <c r="D119" i="13"/>
  <c r="D118" i="13"/>
  <c r="D128" i="13"/>
  <c r="D127" i="13"/>
  <c r="D126" i="13"/>
  <c r="D129" i="13" s="1"/>
  <c r="D110" i="13"/>
  <c r="D109" i="13"/>
  <c r="D108" i="13"/>
  <c r="D111" i="13" s="1"/>
  <c r="D101" i="13"/>
  <c r="D100" i="13"/>
  <c r="D102" i="13"/>
  <c r="D91" i="13"/>
  <c r="D90" i="13"/>
  <c r="D92" i="13"/>
  <c r="D12" i="13"/>
  <c r="D117" i="13"/>
  <c r="D120" i="13" s="1"/>
  <c r="D23" i="13" l="1"/>
  <c r="D82" i="13"/>
  <c r="D80" i="13" s="1"/>
</calcChain>
</file>

<file path=xl/sharedStrings.xml><?xml version="1.0" encoding="utf-8"?>
<sst xmlns="http://schemas.openxmlformats.org/spreadsheetml/2006/main" count="1145" uniqueCount="566">
  <si>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</si>
  <si>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</si>
  <si>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</si>
  <si>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</si>
  <si>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</si>
  <si>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</si>
  <si>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</si>
  <si>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</si>
  <si>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</si>
  <si>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</si>
  <si>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</si>
  <si>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</si>
  <si>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</si>
  <si>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</si>
  <si>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</si>
  <si>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</si>
  <si>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</si>
  <si>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</si>
  <si>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</si>
  <si>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</si>
  <si>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</si>
  <si>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</si>
  <si>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</si>
  <si>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</si>
  <si>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</si>
  <si>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</si>
  <si>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</si>
  <si>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</si>
  <si>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</si>
  <si>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</si>
  <si>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</si>
  <si>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</si>
  <si>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</si>
  <si>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</si>
  <si>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</si>
  <si>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</si>
  <si>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</si>
  <si>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</si>
  <si>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</si>
  <si>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</si>
  <si>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</si>
  <si>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</si>
  <si>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</si>
  <si>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</si>
  <si>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</si>
  <si>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</si>
  <si>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</si>
  <si>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</si>
  <si>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</si>
  <si>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</si>
  <si>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</si>
  <si>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</si>
  <si>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</si>
  <si>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</si>
  <si>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</si>
  <si>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</si>
  <si>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</si>
  <si>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</si>
  <si>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</si>
  <si>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</si>
  <si>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</si>
  <si>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</si>
  <si>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</si>
  <si>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</si>
  <si>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</si>
  <si>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</si>
  <si>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</si>
  <si>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</si>
  <si>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</si>
  <si>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</si>
  <si>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</si>
  <si>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</si>
  <si>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</si>
  <si>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</si>
  <si>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</si>
  <si>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</si>
  <si>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</si>
  <si>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</si>
  <si>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</si>
  <si>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</si>
  <si>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</si>
  <si>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</si>
  <si>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</si>
  <si>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</si>
  <si>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</si>
  <si>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</si>
  <si>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</si>
  <si>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</si>
  <si>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</si>
  <si>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</si>
  <si>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</si>
  <si>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</si>
  <si>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</si>
  <si>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</si>
  <si>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</si>
  <si>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</si>
  <si>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</si>
  <si>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</si>
  <si>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</si>
  <si>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</si>
  <si>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</si>
  <si>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</si>
  <si>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</si>
  <si>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</si>
  <si>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</si>
  <si>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</si>
  <si>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</si>
  <si>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</si>
  <si>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</si>
  <si>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</si>
  <si>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</si>
  <si>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</si>
  <si>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</si>
  <si>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</si>
  <si>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</si>
  <si>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</si>
  <si>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</si>
  <si>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</si>
  <si>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</si>
  <si>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</si>
  <si>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</si>
  <si>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</si>
  <si>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</si>
  <si>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</si>
  <si>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</si>
  <si>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</si>
  <si>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</si>
  <si>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</si>
  <si>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</si>
  <si>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</si>
  <si>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</si>
  <si>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</si>
  <si>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</si>
  <si>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</si>
  <si>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</si>
  <si>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</si>
  <si>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</si>
  <si>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</si>
  <si>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</si>
  <si>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</si>
  <si>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</si>
  <si>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</si>
  <si>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</si>
  <si>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</si>
  <si>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</si>
  <si>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</si>
  <si>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</si>
  <si>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</si>
  <si>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</si>
  <si>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</si>
  <si>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</si>
  <si>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</si>
  <si>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</si>
  <si>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</si>
  <si>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</si>
  <si>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</si>
  <si>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</si>
  <si>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</si>
  <si>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</si>
  <si>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</si>
  <si>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</si>
  <si>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</si>
  <si>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</si>
  <si>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</si>
  <si>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</si>
  <si>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</si>
  <si>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</si>
  <si>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</si>
  <si>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</si>
  <si>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</si>
  <si>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</si>
  <si>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</si>
  <si>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</si>
  <si>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</si>
  <si>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</si>
  <si>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</si>
  <si>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</si>
  <si>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</si>
  <si>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</si>
  <si>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</si>
  <si>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</si>
  <si>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</si>
  <si>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</si>
  <si>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</si>
  <si>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</si>
  <si>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</si>
  <si>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</si>
  <si>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</si>
  <si>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</si>
  <si>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</si>
  <si>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</si>
  <si>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</si>
  <si>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</si>
  <si>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</si>
  <si>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</si>
  <si>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</si>
  <si>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</si>
  <si>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</si>
  <si>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</si>
  <si>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</si>
  <si>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</si>
  <si>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</si>
  <si>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</si>
  <si>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</si>
  <si>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</si>
  <si>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</si>
  <si>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</si>
  <si>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</si>
  <si>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</si>
  <si>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</si>
  <si>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</si>
  <si>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</si>
  <si>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</si>
  <si>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</si>
  <si>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</si>
  <si>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</si>
  <si>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</si>
  <si>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</si>
  <si>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</si>
  <si>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</si>
  <si>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</si>
  <si>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</si>
  <si>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</si>
  <si>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</si>
  <si>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</si>
  <si>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</si>
  <si>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</si>
  <si>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</si>
  <si>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</si>
  <si>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</si>
  <si>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</si>
  <si>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</si>
  <si>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</si>
  <si>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</si>
  <si>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</si>
  <si>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</si>
  <si>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</si>
  <si>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</si>
  <si>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</si>
  <si>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</si>
  <si>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</si>
  <si>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</si>
  <si>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</si>
  <si>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</si>
  <si>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</si>
  <si>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</si>
  <si>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</si>
  <si>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</si>
  <si>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</si>
  <si>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</si>
  <si>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</si>
  <si>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</si>
  <si>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</si>
  <si>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</si>
  <si>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</si>
  <si>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</si>
  <si>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</si>
  <si>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</si>
  <si>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</si>
  <si>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</si>
  <si>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</si>
  <si>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</si>
  <si>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</si>
  <si>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</si>
  <si>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</si>
  <si>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</si>
  <si>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</si>
  <si>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</si>
  <si>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</si>
  <si>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</si>
  <si>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</si>
  <si>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</si>
  <si>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</si>
  <si>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</si>
  <si>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</si>
  <si>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</si>
  <si>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</si>
  <si>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</si>
  <si>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</si>
  <si>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</si>
  <si>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</si>
  <si>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</si>
  <si>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</si>
  <si>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</si>
  <si>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</si>
  <si>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</si>
  <si>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</si>
  <si>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</si>
  <si>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</si>
  <si>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</si>
  <si>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</si>
  <si>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</si>
  <si>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</si>
  <si>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</si>
  <si>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</si>
  <si>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</si>
  <si>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</si>
  <si>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</si>
  <si>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</si>
  <si>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</si>
  <si>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</si>
  <si>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</si>
  <si>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</si>
  <si>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</si>
  <si>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</si>
  <si>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</si>
  <si>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</si>
  <si>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</si>
  <si>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</si>
  <si>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</si>
  <si>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</si>
  <si>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</si>
  <si>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</si>
  <si>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</si>
  <si>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</si>
  <si>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</si>
  <si>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</si>
  <si>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</si>
  <si>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</si>
  <si>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</si>
  <si>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</si>
  <si>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</si>
  <si>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</si>
  <si>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</si>
  <si>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</si>
  <si>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</si>
  <si>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</si>
  <si>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</si>
  <si>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</si>
  <si>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</si>
  <si>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</si>
  <si>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</si>
  <si>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</si>
  <si>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</si>
  <si>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</si>
  <si>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</si>
  <si>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</si>
  <si>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</si>
  <si>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</si>
  <si>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</si>
  <si>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</si>
  <si>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</si>
  <si>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</si>
  <si>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</si>
  <si>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</si>
  <si>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</si>
  <si>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</si>
  <si>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</si>
  <si>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</si>
  <si>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</si>
  <si>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</si>
  <si>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</si>
  <si>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</si>
  <si>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</si>
  <si>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</si>
  <si>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</si>
  <si>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</si>
  <si>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</si>
  <si>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</si>
  <si>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</si>
  <si>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</si>
  <si>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</si>
  <si>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</si>
  <si>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</si>
  <si>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</si>
  <si>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</si>
  <si>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</si>
  <si>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</si>
  <si>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</si>
  <si>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</si>
  <si>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</si>
  <si>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</si>
  <si>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</si>
  <si>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</si>
  <si>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</si>
  <si>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</si>
  <si>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</si>
  <si>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</si>
  <si>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</si>
  <si>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</si>
  <si>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</si>
  <si>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</si>
  <si>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</si>
  <si>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</si>
  <si>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</si>
  <si>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</si>
  <si>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</si>
  <si>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</si>
  <si>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</si>
  <si>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</si>
  <si>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</si>
  <si>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</si>
  <si>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</si>
  <si>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</si>
  <si>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</si>
  <si>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</si>
  <si>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</si>
  <si>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</si>
  <si>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</si>
  <si>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</si>
  <si>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</si>
  <si>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</si>
  <si>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</si>
  <si>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</si>
  <si>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</si>
  <si>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</si>
  <si>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</si>
  <si>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</si>
  <si>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</si>
  <si>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</si>
  <si>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</si>
  <si>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</si>
  <si>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</si>
  <si>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</si>
  <si>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</si>
  <si>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</si>
  <si>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</si>
  <si>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</si>
  <si>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</si>
  <si>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</si>
  <si>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</si>
  <si>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</si>
  <si>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</si>
  <si>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</si>
  <si>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</si>
  <si>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</si>
  <si>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</si>
  <si>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</si>
  <si>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</si>
  <si>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</si>
  <si>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</si>
  <si>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</si>
  <si>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</si>
  <si>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</si>
  <si>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</si>
  <si>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</si>
  <si>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</si>
  <si>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</si>
  <si>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</si>
  <si>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</si>
  <si>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</si>
  <si>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</si>
  <si>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</si>
  <si>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</si>
  <si>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</si>
  <si>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</si>
  <si>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</si>
  <si>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</si>
  <si>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</si>
  <si>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</si>
  <si>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</si>
  <si>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</si>
  <si>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</si>
  <si>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</si>
  <si>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</si>
  <si>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</si>
  <si>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</si>
  <si>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</si>
  <si>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</si>
  <si>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</si>
  <si>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</si>
  <si>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</si>
  <si>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</si>
  <si>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</si>
  <si>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</si>
  <si>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</si>
  <si>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</si>
  <si>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</si>
  <si>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</si>
  <si>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</si>
  <si>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</si>
  <si>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</si>
  <si>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</si>
  <si>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</si>
  <si>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ул. Иванова, д. 24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</si>
  <si>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</si>
  <si>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</si>
  <si>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</si>
  <si>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</si>
  <si>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</si>
  <si>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</si>
  <si>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</si>
  <si>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</si>
  <si>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</si>
  <si>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</si>
  <si>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</si>
  <si>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</si>
  <si>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</si>
  <si>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</si>
  <si>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</si>
  <si>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</si>
  <si>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</si>
  <si>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</si>
  <si>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</si>
  <si>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</si>
  <si>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</si>
  <si>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</si>
  <si>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</si>
  <si>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</si>
  <si>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</si>
  <si>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</si>
  <si>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</si>
  <si>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</si>
  <si>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</si>
  <si>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</si>
  <si>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</si>
  <si>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</si>
  <si>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</si>
  <si>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</si>
  <si>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</si>
  <si>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</si>
  <si>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</si>
  <si>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</si>
  <si>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</si>
  <si>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</si>
  <si>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</si>
  <si>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</si>
  <si>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</si>
  <si>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</si>
  <si>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</si>
  <si>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</si>
  <si>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</si>
  <si>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</si>
  <si>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</si>
  <si>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</si>
  <si>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</si>
  <si>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</si>
  <si>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</si>
  <si>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</si>
  <si>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</si>
  <si>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</si>
  <si>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</si>
  <si>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</si>
  <si>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</si>
  <si>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Окраска газовых труб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</si>
  <si>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</si>
  <si>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</si>
  <si>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</si>
  <si>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</si>
  <si>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</si>
  <si>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</si>
  <si>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</si>
  <si>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</si>
  <si>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</si>
  <si>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</si>
  <si>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</si>
  <si>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</si>
  <si>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</si>
  <si>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</si>
  <si>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</si>
  <si>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</si>
  <si>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</si>
  <si>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</si>
  <si>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</si>
  <si>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Течь в системе ХВС</t>
  </si>
  <si>
    <t>Смена вентилей и клапанов обратных муфтовых диаметром до 20 мм</t>
  </si>
  <si>
    <t>Смена сгонов у трубопроводов диаметром до 20 мм</t>
  </si>
  <si>
    <t>Очистка канализационной сети внутренней</t>
  </si>
  <si>
    <t>Ремонт козырька.</t>
  </si>
  <si>
    <t>Ремонт козырька. Сварка опорной решетки</t>
  </si>
  <si>
    <t>Ремонт деревянных элементов конструкций крыш укрепление стропильных ног расшивкой досками с двух сторон</t>
  </si>
  <si>
    <t>Окраска масляными составами ранее окрашенных поверхностей труб стальных за 2 раза (газовые вводы)</t>
  </si>
  <si>
    <t>Замена разбитого стекла кв.11</t>
  </si>
  <si>
    <t>Смена стекол толщиной 2-3 мм на штапиках по замазке в деревянных переплетах при площади стекла до 1,0 м2</t>
  </si>
  <si>
    <t>Очистка подвала от мусора</t>
  </si>
  <si>
    <t>Очистка помещений от строительного мусора (бункер 8м3-0.56*8=13,44т)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</si>
</sst>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49" fontId="52" fillId="0" borderId="15" xfId="0" applyNumberFormat="1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3" fillId="0" borderId="15" xfId="116" applyFont="1" applyFill="1" applyBorder="1" applyAlignment="1">
      <alignment vertical="top" wrapText="1"/>
    </xf>
    <xf numFmtId="2" fontId="53" fillId="0" borderId="15" xfId="116" applyNumberFormat="1" applyFont="1" applyFill="1" applyBorder="1" applyAlignment="1">
      <alignment horizontal="right" vertical="center" wrapText="1"/>
    </xf>
    <xf numFmtId="0" fontId="53" fillId="0" borderId="15" xfId="116" applyFont="1" applyFill="1" applyBorder="1" applyAlignment="1">
      <alignment horizontal="center" vertical="center" wrapText="1"/>
    </xf>
    <xf numFmtId="0" fontId="0" fillId="0" borderId="0" xfId="0" applyFont="1"/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475</v>
      </c>
    </row>
    <row r="3" spans="1:9" x14ac:dyDescent="0.2">
      <c r="A3" t="s">
        <v>327</v>
      </c>
    </row>
    <row r="4" spans="1:9" x14ac:dyDescent="0.2">
      <c r="B4" t="s">
        <v>531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58" t="s">
        <v>332</v>
      </c>
      <c r="C7" s="20" t="s">
        <v>333</v>
      </c>
      <c r="D7" s="20"/>
      <c r="E7" s="107" t="s">
        <v>314</v>
      </c>
      <c r="F7" s="108"/>
      <c r="G7" s="108"/>
      <c r="H7" s="108"/>
      <c r="I7" s="36"/>
    </row>
    <row r="8" spans="1:9" ht="12.75" customHeight="1" x14ac:dyDescent="0.2">
      <c r="A8" s="106" t="s">
        <v>334</v>
      </c>
      <c r="B8" s="106"/>
      <c r="C8" s="106"/>
      <c r="D8" s="106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536</v>
      </c>
      <c r="E9" s="17" t="s">
        <v>50</v>
      </c>
    </row>
    <row r="10" spans="1:9" x14ac:dyDescent="0.2">
      <c r="A10" s="18"/>
      <c r="B10" s="41" t="s">
        <v>415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5" t="s">
        <v>537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538</v>
      </c>
      <c r="E12" s="107" t="s">
        <v>416</v>
      </c>
      <c r="F12" s="108"/>
      <c r="G12" s="108"/>
      <c r="H12" s="108"/>
      <c r="I12" s="108"/>
    </row>
    <row r="13" spans="1:9" ht="17.25" customHeight="1" x14ac:dyDescent="0.2">
      <c r="A13" s="18"/>
      <c r="B13" s="41" t="s">
        <v>417</v>
      </c>
      <c r="C13" s="20"/>
      <c r="D13" s="24" t="s">
        <v>539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41" t="s">
        <v>418</v>
      </c>
      <c r="C14" s="20"/>
      <c r="D14" s="24" t="s">
        <v>540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338</v>
      </c>
      <c r="C15" s="20" t="s">
        <v>333</v>
      </c>
      <c r="D15" s="52" t="s">
        <v>541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53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4" t="s">
        <v>542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4" t="s">
        <v>542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5" t="s">
        <v>543</v>
      </c>
      <c r="E19" s="109" t="s">
        <v>315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342</v>
      </c>
      <c r="C20" s="20" t="s">
        <v>333</v>
      </c>
      <c r="D20" s="56" t="s">
        <v>544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545</v>
      </c>
    </row>
    <row r="23" spans="1:14" x14ac:dyDescent="0.2">
      <c r="A23" s="18"/>
      <c r="B23" s="41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4" t="s">
        <v>546</v>
      </c>
      <c r="E24" s="107" t="s">
        <v>316</v>
      </c>
      <c r="F24" s="108"/>
      <c r="G24" s="108"/>
      <c r="H24" s="108"/>
      <c r="I24" s="108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4"/>
      <c r="K25" s="21" t="s">
        <v>420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2" t="s">
        <v>347</v>
      </c>
      <c r="C26" s="20" t="s">
        <v>333</v>
      </c>
      <c r="D26" s="54" t="s">
        <v>547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2" t="s">
        <v>348</v>
      </c>
      <c r="C27" s="20" t="s">
        <v>333</v>
      </c>
      <c r="D27" s="24" t="s">
        <v>548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2" t="s">
        <v>349</v>
      </c>
      <c r="C28" s="20" t="s">
        <v>333</v>
      </c>
      <c r="D28" s="31" t="s">
        <v>476</v>
      </c>
      <c r="E28" s="10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4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1"/>
      <c r="E31" s="107" t="s">
        <v>218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379</v>
      </c>
      <c r="B32" s="22" t="s">
        <v>355</v>
      </c>
      <c r="C32" s="20" t="s">
        <v>356</v>
      </c>
      <c r="D32" s="31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1"/>
    </row>
    <row r="34" spans="1:5" x14ac:dyDescent="0.2">
      <c r="A34" s="18"/>
      <c r="B34" s="41" t="s">
        <v>47</v>
      </c>
      <c r="C34" s="20" t="s">
        <v>357</v>
      </c>
      <c r="D34" s="31"/>
    </row>
    <row r="35" spans="1:5" x14ac:dyDescent="0.2">
      <c r="A35" s="18"/>
      <c r="B35" s="41" t="s">
        <v>48</v>
      </c>
      <c r="C35" s="20" t="s">
        <v>357</v>
      </c>
      <c r="D35" s="31"/>
    </row>
    <row r="36" spans="1:5" x14ac:dyDescent="0.2">
      <c r="A36" s="18"/>
      <c r="B36" s="41" t="s">
        <v>49</v>
      </c>
      <c r="C36" s="20" t="s">
        <v>357</v>
      </c>
      <c r="D36" s="31"/>
    </row>
    <row r="37" spans="1:5" ht="25.5" x14ac:dyDescent="0.2">
      <c r="A37" s="30" t="s">
        <v>381</v>
      </c>
      <c r="B37" s="22" t="s">
        <v>358</v>
      </c>
      <c r="C37" s="38" t="s">
        <v>333</v>
      </c>
      <c r="D37" s="38"/>
    </row>
    <row r="38" spans="1:5" ht="30" customHeight="1" x14ac:dyDescent="0.2">
      <c r="A38" s="106" t="s">
        <v>219</v>
      </c>
      <c r="B38" s="106"/>
      <c r="C38" s="106"/>
      <c r="D38" s="106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1" t="s">
        <v>549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1" t="s">
        <v>550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1" t="s">
        <v>477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8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8"/>
    </row>
    <row r="45" spans="1:5" x14ac:dyDescent="0.2">
      <c r="A45" s="37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zoomScale="145" zoomScaleNormal="145" workbookViewId="0">
      <pane xSplit="3" ySplit="4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7.7109375" customWidth="1"/>
    <col min="3" max="3" width="12.42578125" customWidth="1"/>
    <col min="4" max="4" width="19.85546875" style="4" customWidth="1"/>
  </cols>
  <sheetData>
    <row r="1" spans="1:4" ht="15.75" x14ac:dyDescent="0.25">
      <c r="A1" s="117" t="s">
        <v>28</v>
      </c>
      <c r="B1" s="117"/>
      <c r="C1" s="117"/>
      <c r="D1" s="117"/>
    </row>
    <row r="2" spans="1:4" ht="15.75" x14ac:dyDescent="0.25">
      <c r="A2" s="118" t="s">
        <v>551</v>
      </c>
      <c r="B2" s="118"/>
      <c r="C2" s="118"/>
      <c r="D2" s="118"/>
    </row>
    <row r="3" spans="1:4" ht="15.75" x14ac:dyDescent="0.25">
      <c r="A3" s="117"/>
      <c r="B3" s="119" t="s">
        <v>474</v>
      </c>
      <c r="C3" s="117"/>
      <c r="D3" s="117"/>
    </row>
    <row r="4" spans="1:4" ht="15.75" x14ac:dyDescent="0.25">
      <c r="A4" s="25" t="s">
        <v>328</v>
      </c>
      <c r="B4" s="33" t="s">
        <v>329</v>
      </c>
      <c r="C4" s="33" t="s">
        <v>330</v>
      </c>
      <c r="D4" s="50" t="s">
        <v>331</v>
      </c>
    </row>
    <row r="5" spans="1:4" x14ac:dyDescent="0.2">
      <c r="A5" s="18" t="s">
        <v>365</v>
      </c>
      <c r="B5" s="29" t="s">
        <v>332</v>
      </c>
      <c r="C5" s="20" t="s">
        <v>333</v>
      </c>
      <c r="D5" s="24"/>
    </row>
    <row r="6" spans="1:4" x14ac:dyDescent="0.2">
      <c r="A6" s="18" t="s">
        <v>16</v>
      </c>
      <c r="B6" s="29" t="s">
        <v>29</v>
      </c>
      <c r="C6" s="20" t="s">
        <v>333</v>
      </c>
      <c r="D6" s="24" t="s">
        <v>552</v>
      </c>
    </row>
    <row r="7" spans="1:4" x14ac:dyDescent="0.2">
      <c r="A7" s="18" t="s">
        <v>366</v>
      </c>
      <c r="B7" s="29" t="s">
        <v>30</v>
      </c>
      <c r="C7" s="20" t="s">
        <v>333</v>
      </c>
      <c r="D7" s="24" t="s">
        <v>553</v>
      </c>
    </row>
    <row r="8" spans="1:4" ht="30" customHeight="1" x14ac:dyDescent="0.2">
      <c r="A8" s="115" t="s">
        <v>170</v>
      </c>
      <c r="B8" s="115"/>
      <c r="C8" s="115"/>
      <c r="D8" s="115"/>
    </row>
    <row r="9" spans="1:4" ht="25.5" x14ac:dyDescent="0.2">
      <c r="A9" s="18" t="s">
        <v>17</v>
      </c>
      <c r="B9" s="32" t="s">
        <v>31</v>
      </c>
      <c r="C9" s="20" t="s">
        <v>364</v>
      </c>
      <c r="D9" s="51">
        <f>D11</f>
        <v>31272.22</v>
      </c>
    </row>
    <row r="10" spans="1:4" x14ac:dyDescent="0.2">
      <c r="A10" s="30" t="s">
        <v>18</v>
      </c>
      <c r="B10" s="64" t="s">
        <v>32</v>
      </c>
      <c r="C10" s="31" t="s">
        <v>364</v>
      </c>
      <c r="D10" s="65"/>
    </row>
    <row r="11" spans="1:4" x14ac:dyDescent="0.2">
      <c r="A11" s="30" t="s">
        <v>19</v>
      </c>
      <c r="B11" s="64" t="s">
        <v>33</v>
      </c>
      <c r="C11" s="31" t="s">
        <v>364</v>
      </c>
      <c r="D11" s="66">
        <v>31272.22</v>
      </c>
    </row>
    <row r="12" spans="1:4" ht="25.5" x14ac:dyDescent="0.2">
      <c r="A12" s="30" t="s">
        <v>20</v>
      </c>
      <c r="B12" s="67" t="s">
        <v>171</v>
      </c>
      <c r="C12" s="31" t="s">
        <v>364</v>
      </c>
      <c r="D12" s="68">
        <f>SUM(D13:D15)</f>
        <v>388455.48</v>
      </c>
    </row>
    <row r="13" spans="1:4" x14ac:dyDescent="0.2">
      <c r="A13" s="30" t="s">
        <v>21</v>
      </c>
      <c r="B13" s="69" t="s">
        <v>470</v>
      </c>
      <c r="C13" s="31" t="s">
        <v>364</v>
      </c>
      <c r="D13" s="66">
        <f>388455.48-D14-D15</f>
        <v>230456.51999999996</v>
      </c>
    </row>
    <row r="14" spans="1:4" x14ac:dyDescent="0.2">
      <c r="A14" s="30" t="s">
        <v>22</v>
      </c>
      <c r="B14" s="69" t="s">
        <v>471</v>
      </c>
      <c r="C14" s="31" t="s">
        <v>364</v>
      </c>
      <c r="D14" s="66">
        <v>60517.2</v>
      </c>
    </row>
    <row r="15" spans="1:4" x14ac:dyDescent="0.2">
      <c r="A15" s="30" t="s">
        <v>23</v>
      </c>
      <c r="B15" s="69" t="s">
        <v>472</v>
      </c>
      <c r="C15" s="31" t="s">
        <v>364</v>
      </c>
      <c r="D15" s="66">
        <v>97481.76</v>
      </c>
    </row>
    <row r="16" spans="1:4" x14ac:dyDescent="0.2">
      <c r="A16" s="30" t="s">
        <v>24</v>
      </c>
      <c r="B16" s="67" t="s">
        <v>34</v>
      </c>
      <c r="C16" s="31" t="s">
        <v>364</v>
      </c>
      <c r="D16" s="68">
        <f>D17+D21</f>
        <v>387032.19</v>
      </c>
    </row>
    <row r="17" spans="1:4" x14ac:dyDescent="0.2">
      <c r="A17" s="30" t="s">
        <v>370</v>
      </c>
      <c r="B17" s="69" t="s">
        <v>473</v>
      </c>
      <c r="C17" s="31" t="s">
        <v>364</v>
      </c>
      <c r="D17" s="66">
        <v>387032.19</v>
      </c>
    </row>
    <row r="18" spans="1:4" x14ac:dyDescent="0.2">
      <c r="A18" s="30" t="s">
        <v>371</v>
      </c>
      <c r="B18" s="64" t="s">
        <v>172</v>
      </c>
      <c r="C18" s="31" t="s">
        <v>364</v>
      </c>
      <c r="D18" s="65"/>
    </row>
    <row r="19" spans="1:4" x14ac:dyDescent="0.2">
      <c r="A19" s="30" t="s">
        <v>372</v>
      </c>
      <c r="B19" s="64" t="s">
        <v>35</v>
      </c>
      <c r="C19" s="31" t="s">
        <v>364</v>
      </c>
      <c r="D19" s="65"/>
    </row>
    <row r="20" spans="1:4" ht="25.5" x14ac:dyDescent="0.2">
      <c r="A20" s="30" t="s">
        <v>373</v>
      </c>
      <c r="B20" s="64" t="s">
        <v>36</v>
      </c>
      <c r="C20" s="31" t="s">
        <v>364</v>
      </c>
      <c r="D20" s="65"/>
    </row>
    <row r="21" spans="1:4" x14ac:dyDescent="0.2">
      <c r="A21" s="30" t="s">
        <v>374</v>
      </c>
      <c r="B21" s="64" t="s">
        <v>37</v>
      </c>
      <c r="C21" s="31" t="s">
        <v>364</v>
      </c>
      <c r="D21" s="66"/>
    </row>
    <row r="22" spans="1:4" x14ac:dyDescent="0.2">
      <c r="A22" s="30" t="s">
        <v>375</v>
      </c>
      <c r="B22" s="67" t="s">
        <v>38</v>
      </c>
      <c r="C22" s="31" t="s">
        <v>364</v>
      </c>
      <c r="D22" s="65"/>
    </row>
    <row r="23" spans="1:4" ht="25.5" x14ac:dyDescent="0.2">
      <c r="A23" s="30" t="s">
        <v>376</v>
      </c>
      <c r="B23" s="67" t="s">
        <v>39</v>
      </c>
      <c r="C23" s="31" t="s">
        <v>364</v>
      </c>
      <c r="D23" s="68">
        <f>D25</f>
        <v>32695.509999999951</v>
      </c>
    </row>
    <row r="24" spans="1:4" x14ac:dyDescent="0.2">
      <c r="A24" s="30" t="s">
        <v>377</v>
      </c>
      <c r="B24" s="64" t="s">
        <v>32</v>
      </c>
      <c r="C24" s="31" t="s">
        <v>364</v>
      </c>
      <c r="D24" s="65"/>
    </row>
    <row r="25" spans="1:4" x14ac:dyDescent="0.2">
      <c r="A25" s="30" t="s">
        <v>378</v>
      </c>
      <c r="B25" s="64" t="s">
        <v>33</v>
      </c>
      <c r="C25" s="31" t="s">
        <v>364</v>
      </c>
      <c r="D25" s="66">
        <f>D9+D12-D16</f>
        <v>32695.509999999951</v>
      </c>
    </row>
    <row r="26" spans="1:4" ht="26.25" customHeight="1" x14ac:dyDescent="0.2">
      <c r="A26" s="116" t="s">
        <v>173</v>
      </c>
      <c r="B26" s="116"/>
      <c r="C26" s="116"/>
      <c r="D26" s="116"/>
    </row>
    <row r="27" spans="1:4" x14ac:dyDescent="0.2">
      <c r="A27" s="30" t="s">
        <v>379</v>
      </c>
      <c r="B27" s="70" t="s">
        <v>174</v>
      </c>
      <c r="C27" s="31" t="s">
        <v>333</v>
      </c>
      <c r="D27" s="71"/>
    </row>
    <row r="28" spans="1:4" ht="38.25" x14ac:dyDescent="0.2">
      <c r="A28" s="72" t="s">
        <v>478</v>
      </c>
      <c r="B28" s="73" t="s">
        <v>479</v>
      </c>
      <c r="C28" s="74" t="s">
        <v>364</v>
      </c>
      <c r="D28" s="75">
        <v>36964.559999999998</v>
      </c>
    </row>
    <row r="29" spans="1:4" ht="38.25" x14ac:dyDescent="0.2">
      <c r="A29" s="76" t="s">
        <v>480</v>
      </c>
      <c r="B29" s="77" t="s">
        <v>481</v>
      </c>
      <c r="C29" s="78" t="s">
        <v>364</v>
      </c>
      <c r="D29" s="82">
        <f>D30+D37+D42+D44+D46+D49+D52+D54</f>
        <v>43729.95</v>
      </c>
    </row>
    <row r="30" spans="1:4" ht="51" x14ac:dyDescent="0.2">
      <c r="A30" s="76" t="s">
        <v>482</v>
      </c>
      <c r="B30" s="80" t="s">
        <v>483</v>
      </c>
      <c r="C30" s="81" t="s">
        <v>364</v>
      </c>
      <c r="D30" s="82">
        <f>SUM(D32:D36)</f>
        <v>0</v>
      </c>
    </row>
    <row r="31" spans="1:4" x14ac:dyDescent="0.2">
      <c r="A31" s="76" t="s">
        <v>484</v>
      </c>
      <c r="B31" s="111" t="s">
        <v>485</v>
      </c>
      <c r="C31" s="112"/>
      <c r="D31" s="113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>
        <f t="shared" ref="D32:D36" si="0">(0)*1.2</f>
        <v>0</v>
      </c>
    </row>
    <row r="33" spans="1:4" ht="25.5" x14ac:dyDescent="0.2">
      <c r="A33" s="76" t="s">
        <v>486</v>
      </c>
      <c r="B33" s="77" t="s">
        <v>489</v>
      </c>
      <c r="C33" s="78" t="s">
        <v>490</v>
      </c>
      <c r="D33" s="79">
        <f t="shared" si="0"/>
        <v>0</v>
      </c>
    </row>
    <row r="34" spans="1:4" ht="25.5" x14ac:dyDescent="0.2">
      <c r="A34" s="76" t="s">
        <v>491</v>
      </c>
      <c r="B34" s="77" t="s">
        <v>492</v>
      </c>
      <c r="C34" s="78" t="s">
        <v>533</v>
      </c>
      <c r="D34" s="79">
        <f t="shared" si="0"/>
        <v>0</v>
      </c>
    </row>
    <row r="35" spans="1:4" x14ac:dyDescent="0.2">
      <c r="A35" s="76" t="s">
        <v>493</v>
      </c>
      <c r="B35" s="77" t="s">
        <v>494</v>
      </c>
      <c r="C35" s="78" t="s">
        <v>498</v>
      </c>
      <c r="D35" s="79">
        <f t="shared" si="0"/>
        <v>0</v>
      </c>
    </row>
    <row r="36" spans="1:4" x14ac:dyDescent="0.2">
      <c r="A36" s="76"/>
      <c r="B36" s="77" t="s">
        <v>534</v>
      </c>
      <c r="C36" s="78"/>
      <c r="D36" s="79">
        <f t="shared" si="0"/>
        <v>0</v>
      </c>
    </row>
    <row r="37" spans="1:4" ht="25.5" x14ac:dyDescent="0.2">
      <c r="A37" s="76" t="s">
        <v>495</v>
      </c>
      <c r="B37" s="80" t="s">
        <v>496</v>
      </c>
      <c r="C37" s="81" t="s">
        <v>364</v>
      </c>
      <c r="D37" s="82">
        <f>D39+D40+D41</f>
        <v>6890.73</v>
      </c>
    </row>
    <row r="38" spans="1:4" x14ac:dyDescent="0.2">
      <c r="A38" s="76"/>
      <c r="B38" s="111" t="s">
        <v>485</v>
      </c>
      <c r="C38" s="112"/>
      <c r="D38" s="113"/>
    </row>
    <row r="39" spans="1:4" s="93" customFormat="1" ht="27.75" customHeight="1" x14ac:dyDescent="0.2">
      <c r="A39" s="114" t="s">
        <v>554</v>
      </c>
      <c r="B39" s="90" t="s">
        <v>555</v>
      </c>
      <c r="C39" s="92" t="s">
        <v>364</v>
      </c>
      <c r="D39" s="91">
        <v>1139.32</v>
      </c>
    </row>
    <row r="40" spans="1:4" s="93" customFormat="1" x14ac:dyDescent="0.2">
      <c r="A40" s="114"/>
      <c r="B40" s="90" t="s">
        <v>556</v>
      </c>
      <c r="C40" s="92" t="s">
        <v>364</v>
      </c>
      <c r="D40" s="91">
        <v>550.91</v>
      </c>
    </row>
    <row r="41" spans="1:4" x14ac:dyDescent="0.2">
      <c r="A41" s="94"/>
      <c r="B41" s="95" t="s">
        <v>557</v>
      </c>
      <c r="C41" s="92" t="s">
        <v>364</v>
      </c>
      <c r="D41" s="96">
        <v>5200.5</v>
      </c>
    </row>
    <row r="42" spans="1:4" x14ac:dyDescent="0.2">
      <c r="A42" s="83" t="s">
        <v>497</v>
      </c>
      <c r="B42" s="80" t="s">
        <v>532</v>
      </c>
      <c r="C42" s="84" t="s">
        <v>364</v>
      </c>
      <c r="D42" s="82">
        <f t="shared" ref="D42" si="1">(0)*1.2</f>
        <v>0</v>
      </c>
    </row>
    <row r="43" spans="1:4" x14ac:dyDescent="0.2">
      <c r="A43" s="76"/>
      <c r="B43" s="111" t="s">
        <v>485</v>
      </c>
      <c r="C43" s="112"/>
      <c r="D43" s="113"/>
    </row>
    <row r="44" spans="1:4" x14ac:dyDescent="0.2">
      <c r="A44" s="83" t="s">
        <v>499</v>
      </c>
      <c r="B44" s="80" t="s">
        <v>500</v>
      </c>
      <c r="C44" s="84" t="s">
        <v>364</v>
      </c>
      <c r="D44" s="82">
        <v>0</v>
      </c>
    </row>
    <row r="45" spans="1:4" x14ac:dyDescent="0.2">
      <c r="A45" s="76"/>
      <c r="B45" s="111" t="s">
        <v>485</v>
      </c>
      <c r="C45" s="112"/>
      <c r="D45" s="113"/>
    </row>
    <row r="46" spans="1:4" x14ac:dyDescent="0.2">
      <c r="A46" s="83" t="s">
        <v>501</v>
      </c>
      <c r="B46" s="80" t="s">
        <v>502</v>
      </c>
      <c r="C46" s="84" t="s">
        <v>364</v>
      </c>
      <c r="D46" s="82">
        <f>D48</f>
        <v>29807.360000000001</v>
      </c>
    </row>
    <row r="47" spans="1:4" x14ac:dyDescent="0.2">
      <c r="A47" s="76"/>
      <c r="B47" s="111" t="s">
        <v>485</v>
      </c>
      <c r="C47" s="112"/>
      <c r="D47" s="113"/>
    </row>
    <row r="48" spans="1:4" ht="51" x14ac:dyDescent="0.2">
      <c r="A48" s="99" t="s">
        <v>564</v>
      </c>
      <c r="B48" s="98" t="s">
        <v>565</v>
      </c>
      <c r="C48" s="97" t="s">
        <v>364</v>
      </c>
      <c r="D48" s="96">
        <v>29807.360000000001</v>
      </c>
    </row>
    <row r="49" spans="1:4" x14ac:dyDescent="0.2">
      <c r="A49" s="83" t="s">
        <v>503</v>
      </c>
      <c r="B49" s="80" t="s">
        <v>504</v>
      </c>
      <c r="C49" s="84" t="s">
        <v>364</v>
      </c>
      <c r="D49" s="82">
        <f>D51</f>
        <v>619.64</v>
      </c>
    </row>
    <row r="50" spans="1:4" x14ac:dyDescent="0.2">
      <c r="A50" s="76"/>
      <c r="B50" s="111" t="s">
        <v>485</v>
      </c>
      <c r="C50" s="112"/>
      <c r="D50" s="113"/>
    </row>
    <row r="51" spans="1:4" ht="25.5" x14ac:dyDescent="0.2">
      <c r="A51" s="99"/>
      <c r="B51" s="100" t="s">
        <v>561</v>
      </c>
      <c r="C51" s="102" t="s">
        <v>364</v>
      </c>
      <c r="D51" s="101">
        <v>619.64</v>
      </c>
    </row>
    <row r="52" spans="1:4" ht="11.25" customHeight="1" x14ac:dyDescent="0.2">
      <c r="A52" s="83" t="s">
        <v>505</v>
      </c>
      <c r="B52" s="80" t="s">
        <v>506</v>
      </c>
      <c r="C52" s="84" t="s">
        <v>364</v>
      </c>
      <c r="D52" s="82">
        <v>0</v>
      </c>
    </row>
    <row r="53" spans="1:4" x14ac:dyDescent="0.2">
      <c r="A53" s="76"/>
      <c r="B53" s="111" t="s">
        <v>485</v>
      </c>
      <c r="C53" s="112"/>
      <c r="D53" s="113"/>
    </row>
    <row r="54" spans="1:4" x14ac:dyDescent="0.2">
      <c r="A54" s="83" t="s">
        <v>507</v>
      </c>
      <c r="B54" s="80" t="s">
        <v>508</v>
      </c>
      <c r="C54" s="84" t="s">
        <v>364</v>
      </c>
      <c r="D54" s="82">
        <f>D56+D57+D58</f>
        <v>6412.2199999999993</v>
      </c>
    </row>
    <row r="55" spans="1:4" x14ac:dyDescent="0.2">
      <c r="A55" s="76"/>
      <c r="B55" s="111" t="s">
        <v>485</v>
      </c>
      <c r="C55" s="112"/>
      <c r="D55" s="113"/>
    </row>
    <row r="56" spans="1:4" ht="15" customHeight="1" x14ac:dyDescent="0.2">
      <c r="A56" s="114" t="s">
        <v>558</v>
      </c>
      <c r="B56" s="95" t="s">
        <v>559</v>
      </c>
      <c r="C56" s="97" t="s">
        <v>364</v>
      </c>
      <c r="D56" s="96">
        <v>743.57</v>
      </c>
    </row>
    <row r="57" spans="1:4" ht="38.25" x14ac:dyDescent="0.2">
      <c r="A57" s="114"/>
      <c r="B57" s="95" t="s">
        <v>560</v>
      </c>
      <c r="C57" s="97" t="s">
        <v>364</v>
      </c>
      <c r="D57" s="96">
        <v>3091.99</v>
      </c>
    </row>
    <row r="58" spans="1:4" ht="63.75" x14ac:dyDescent="0.2">
      <c r="A58" s="99" t="s">
        <v>562</v>
      </c>
      <c r="B58" s="98" t="s">
        <v>563</v>
      </c>
      <c r="C58" s="97" t="s">
        <v>364</v>
      </c>
      <c r="D58" s="96">
        <v>2576.66</v>
      </c>
    </row>
    <row r="59" spans="1:4" ht="26.25" customHeight="1" x14ac:dyDescent="0.2">
      <c r="A59" s="76" t="s">
        <v>509</v>
      </c>
      <c r="B59" s="77" t="s">
        <v>530</v>
      </c>
      <c r="C59" s="78" t="s">
        <v>364</v>
      </c>
      <c r="D59" s="85">
        <v>0</v>
      </c>
    </row>
    <row r="60" spans="1:4" x14ac:dyDescent="0.2">
      <c r="A60" s="76" t="s">
        <v>528</v>
      </c>
      <c r="B60" s="77" t="s">
        <v>529</v>
      </c>
      <c r="C60" s="78" t="s">
        <v>364</v>
      </c>
      <c r="D60" s="85">
        <v>0</v>
      </c>
    </row>
    <row r="61" spans="1:4" ht="25.5" x14ac:dyDescent="0.2">
      <c r="A61" s="76" t="s">
        <v>510</v>
      </c>
      <c r="B61" s="77" t="s">
        <v>511</v>
      </c>
      <c r="C61" s="78" t="s">
        <v>364</v>
      </c>
      <c r="D61" s="85">
        <v>0</v>
      </c>
    </row>
    <row r="62" spans="1:4" ht="25.5" x14ac:dyDescent="0.2">
      <c r="A62" s="76" t="s">
        <v>512</v>
      </c>
      <c r="B62" s="77" t="s">
        <v>513</v>
      </c>
      <c r="C62" s="78" t="s">
        <v>364</v>
      </c>
      <c r="D62" s="85">
        <v>0</v>
      </c>
    </row>
    <row r="63" spans="1:4" ht="25.5" x14ac:dyDescent="0.2">
      <c r="A63" s="76" t="s">
        <v>514</v>
      </c>
      <c r="B63" s="77" t="s">
        <v>515</v>
      </c>
      <c r="C63" s="78" t="s">
        <v>364</v>
      </c>
      <c r="D63" s="85">
        <v>0</v>
      </c>
    </row>
    <row r="64" spans="1:4" ht="25.5" x14ac:dyDescent="0.2">
      <c r="A64" s="76" t="s">
        <v>516</v>
      </c>
      <c r="B64" s="77" t="s">
        <v>517</v>
      </c>
      <c r="C64" s="78" t="s">
        <v>364</v>
      </c>
      <c r="D64" s="85">
        <v>0</v>
      </c>
    </row>
    <row r="65" spans="1:4" ht="30" customHeight="1" x14ac:dyDescent="0.2">
      <c r="A65" s="76" t="s">
        <v>518</v>
      </c>
      <c r="B65" s="77" t="s">
        <v>519</v>
      </c>
      <c r="C65" s="78" t="s">
        <v>364</v>
      </c>
      <c r="D65" s="85">
        <v>0</v>
      </c>
    </row>
    <row r="66" spans="1:4" x14ac:dyDescent="0.2">
      <c r="A66" s="76" t="s">
        <v>520</v>
      </c>
      <c r="B66" s="77" t="s">
        <v>521</v>
      </c>
      <c r="C66" s="78" t="s">
        <v>364</v>
      </c>
      <c r="D66" s="85">
        <v>0</v>
      </c>
    </row>
    <row r="67" spans="1:4" ht="38.25" x14ac:dyDescent="0.2">
      <c r="A67" s="76" t="s">
        <v>522</v>
      </c>
      <c r="B67" s="77" t="s">
        <v>523</v>
      </c>
      <c r="C67" s="78" t="s">
        <v>364</v>
      </c>
      <c r="D67" s="85">
        <v>0</v>
      </c>
    </row>
    <row r="68" spans="1:4" ht="51" x14ac:dyDescent="0.2">
      <c r="A68" s="76" t="s">
        <v>524</v>
      </c>
      <c r="B68" s="77" t="s">
        <v>525</v>
      </c>
      <c r="C68" s="78" t="s">
        <v>364</v>
      </c>
      <c r="D68" s="86">
        <f>D69</f>
        <v>222.108</v>
      </c>
    </row>
    <row r="69" spans="1:4" ht="25.5" x14ac:dyDescent="0.2">
      <c r="A69" s="76"/>
      <c r="B69" s="77" t="s">
        <v>535</v>
      </c>
      <c r="C69" s="78" t="s">
        <v>364</v>
      </c>
      <c r="D69" s="85">
        <f>(185.09)*1.2</f>
        <v>222.108</v>
      </c>
    </row>
    <row r="70" spans="1:4" x14ac:dyDescent="0.2">
      <c r="A70" s="76" t="s">
        <v>526</v>
      </c>
      <c r="B70" s="80" t="s">
        <v>527</v>
      </c>
      <c r="C70" s="84" t="s">
        <v>364</v>
      </c>
      <c r="D70" s="86">
        <f>D28+D29+D30+D37+D42+D44+D46+D49+D52+D54+D59+D60+D61+D62+D63+D64+D65+D66+D67+D68+D69</f>
        <v>124868.67599999998</v>
      </c>
    </row>
    <row r="71" spans="1:4" ht="12.75" customHeight="1" x14ac:dyDescent="0.2">
      <c r="A71" s="116" t="s">
        <v>175</v>
      </c>
      <c r="B71" s="116"/>
      <c r="C71" s="116"/>
      <c r="D71" s="116"/>
    </row>
    <row r="72" spans="1:4" ht="15" customHeight="1" x14ac:dyDescent="0.2">
      <c r="A72" s="30" t="s">
        <v>382</v>
      </c>
      <c r="B72" s="70" t="s">
        <v>176</v>
      </c>
      <c r="C72" s="31" t="s">
        <v>354</v>
      </c>
      <c r="D72" s="71"/>
    </row>
    <row r="73" spans="1:4" ht="12.75" customHeight="1" x14ac:dyDescent="0.2">
      <c r="A73" s="30" t="s">
        <v>383</v>
      </c>
      <c r="B73" s="70" t="s">
        <v>177</v>
      </c>
      <c r="C73" s="31" t="s">
        <v>354</v>
      </c>
      <c r="D73" s="71"/>
    </row>
    <row r="74" spans="1:4" ht="25.5" x14ac:dyDescent="0.2">
      <c r="A74" s="30" t="s">
        <v>384</v>
      </c>
      <c r="B74" s="70" t="s">
        <v>178</v>
      </c>
      <c r="C74" s="31" t="s">
        <v>354</v>
      </c>
      <c r="D74" s="71"/>
    </row>
    <row r="75" spans="1:4" x14ac:dyDescent="0.2">
      <c r="A75" s="30" t="s">
        <v>385</v>
      </c>
      <c r="B75" s="67" t="s">
        <v>179</v>
      </c>
      <c r="C75" s="31" t="s">
        <v>364</v>
      </c>
      <c r="D75" s="71"/>
    </row>
    <row r="76" spans="1:4" ht="12.75" customHeight="1" x14ac:dyDescent="0.2">
      <c r="A76" s="116" t="s">
        <v>40</v>
      </c>
      <c r="B76" s="116"/>
      <c r="C76" s="116"/>
      <c r="D76" s="116"/>
    </row>
    <row r="77" spans="1:4" ht="25.5" x14ac:dyDescent="0.2">
      <c r="A77" s="30" t="s">
        <v>386</v>
      </c>
      <c r="B77" s="67" t="s">
        <v>41</v>
      </c>
      <c r="C77" s="31" t="s">
        <v>364</v>
      </c>
      <c r="D77" s="87">
        <f>D79</f>
        <v>0</v>
      </c>
    </row>
    <row r="78" spans="1:4" x14ac:dyDescent="0.2">
      <c r="A78" s="30" t="s">
        <v>387</v>
      </c>
      <c r="B78" s="64" t="s">
        <v>42</v>
      </c>
      <c r="C78" s="31" t="s">
        <v>364</v>
      </c>
      <c r="D78" s="65"/>
    </row>
    <row r="79" spans="1:4" x14ac:dyDescent="0.2">
      <c r="A79" s="30" t="s">
        <v>388</v>
      </c>
      <c r="B79" s="64" t="s">
        <v>43</v>
      </c>
      <c r="C79" s="31" t="s">
        <v>364</v>
      </c>
      <c r="D79" s="88">
        <v>0</v>
      </c>
    </row>
    <row r="80" spans="1:4" ht="25.5" x14ac:dyDescent="0.2">
      <c r="A80" s="30" t="s">
        <v>389</v>
      </c>
      <c r="B80" s="67" t="s">
        <v>44</v>
      </c>
      <c r="C80" s="31" t="s">
        <v>364</v>
      </c>
      <c r="D80" s="89">
        <f>D82+D81+D77</f>
        <v>32695.509999999951</v>
      </c>
    </row>
    <row r="81" spans="1:4" x14ac:dyDescent="0.2">
      <c r="A81" s="59" t="s">
        <v>390</v>
      </c>
      <c r="B81" s="60" t="s">
        <v>42</v>
      </c>
      <c r="C81" s="61" t="s">
        <v>364</v>
      </c>
      <c r="D81" s="62"/>
    </row>
    <row r="82" spans="1:4" x14ac:dyDescent="0.2">
      <c r="A82" s="59" t="s">
        <v>391</v>
      </c>
      <c r="B82" s="60" t="s">
        <v>43</v>
      </c>
      <c r="C82" s="61" t="s">
        <v>364</v>
      </c>
      <c r="D82" s="63">
        <f>D25</f>
        <v>32695.509999999951</v>
      </c>
    </row>
    <row r="83" spans="1:4" ht="13.5" customHeight="1" x14ac:dyDescent="0.2">
      <c r="A83" s="115" t="s">
        <v>180</v>
      </c>
      <c r="B83" s="115"/>
      <c r="C83" s="115"/>
      <c r="D83" s="115"/>
    </row>
    <row r="84" spans="1:4" ht="14.25" customHeight="1" x14ac:dyDescent="0.2">
      <c r="A84" s="18" t="s">
        <v>421</v>
      </c>
      <c r="B84" s="43" t="s">
        <v>422</v>
      </c>
      <c r="C84" s="20" t="s">
        <v>333</v>
      </c>
      <c r="D84" s="24"/>
    </row>
    <row r="85" spans="1:4" x14ac:dyDescent="0.2">
      <c r="A85" s="18" t="s">
        <v>423</v>
      </c>
      <c r="B85" s="32" t="s">
        <v>413</v>
      </c>
      <c r="C85" s="20" t="s">
        <v>333</v>
      </c>
      <c r="D85" s="24" t="s">
        <v>232</v>
      </c>
    </row>
    <row r="86" spans="1:4" x14ac:dyDescent="0.2">
      <c r="A86" s="18" t="s">
        <v>424</v>
      </c>
      <c r="B86" s="32" t="s">
        <v>45</v>
      </c>
      <c r="C86" s="20" t="s">
        <v>27</v>
      </c>
      <c r="D86" s="44">
        <v>0</v>
      </c>
    </row>
    <row r="87" spans="1:4" x14ac:dyDescent="0.2">
      <c r="A87" s="18" t="s">
        <v>425</v>
      </c>
      <c r="B87" s="32" t="s">
        <v>98</v>
      </c>
      <c r="C87" s="24" t="s">
        <v>364</v>
      </c>
      <c r="D87" s="48" t="s">
        <v>333</v>
      </c>
    </row>
    <row r="88" spans="1:4" x14ac:dyDescent="0.2">
      <c r="A88" s="18" t="s">
        <v>426</v>
      </c>
      <c r="B88" s="32" t="s">
        <v>181</v>
      </c>
      <c r="C88" s="24" t="s">
        <v>364</v>
      </c>
      <c r="D88" s="48" t="s">
        <v>333</v>
      </c>
    </row>
    <row r="89" spans="1:4" ht="12.75" customHeight="1" x14ac:dyDescent="0.2">
      <c r="A89" s="18" t="s">
        <v>427</v>
      </c>
      <c r="B89" s="32" t="s">
        <v>182</v>
      </c>
      <c r="C89" s="24" t="s">
        <v>364</v>
      </c>
      <c r="D89" s="48" t="s">
        <v>333</v>
      </c>
    </row>
    <row r="90" spans="1:4" ht="25.5" x14ac:dyDescent="0.2">
      <c r="A90" s="18" t="s">
        <v>428</v>
      </c>
      <c r="B90" s="32" t="s">
        <v>183</v>
      </c>
      <c r="C90" s="24" t="s">
        <v>364</v>
      </c>
      <c r="D90" s="48" t="str">
        <f>D87</f>
        <v>-</v>
      </c>
    </row>
    <row r="91" spans="1:4" ht="25.5" x14ac:dyDescent="0.2">
      <c r="A91" s="18" t="s">
        <v>429</v>
      </c>
      <c r="B91" s="32" t="s">
        <v>184</v>
      </c>
      <c r="C91" s="24" t="s">
        <v>364</v>
      </c>
      <c r="D91" s="48" t="str">
        <f>D88</f>
        <v>-</v>
      </c>
    </row>
    <row r="92" spans="1:4" ht="25.5" x14ac:dyDescent="0.2">
      <c r="A92" s="18" t="s">
        <v>430</v>
      </c>
      <c r="B92" s="32" t="s">
        <v>185</v>
      </c>
      <c r="C92" s="24" t="s">
        <v>364</v>
      </c>
      <c r="D92" s="48" t="str">
        <f>D89</f>
        <v>-</v>
      </c>
    </row>
    <row r="93" spans="1:4" ht="25.5" x14ac:dyDescent="0.2">
      <c r="A93" s="18" t="s">
        <v>400</v>
      </c>
      <c r="B93" s="32" t="s">
        <v>186</v>
      </c>
      <c r="C93" s="24" t="s">
        <v>364</v>
      </c>
      <c r="D93" s="48"/>
    </row>
    <row r="94" spans="1:4" ht="14.25" customHeight="1" x14ac:dyDescent="0.2">
      <c r="A94" s="18" t="s">
        <v>421</v>
      </c>
      <c r="B94" s="43" t="s">
        <v>461</v>
      </c>
      <c r="C94" s="24" t="s">
        <v>333</v>
      </c>
      <c r="D94" s="49"/>
    </row>
    <row r="95" spans="1:4" x14ac:dyDescent="0.2">
      <c r="A95" s="18" t="s">
        <v>462</v>
      </c>
      <c r="B95" s="32" t="s">
        <v>413</v>
      </c>
      <c r="C95" s="20" t="s">
        <v>333</v>
      </c>
      <c r="D95" s="46" t="s">
        <v>231</v>
      </c>
    </row>
    <row r="96" spans="1:4" x14ac:dyDescent="0.2">
      <c r="A96" s="18" t="s">
        <v>463</v>
      </c>
      <c r="B96" s="32" t="s">
        <v>45</v>
      </c>
      <c r="C96" s="20" t="s">
        <v>27</v>
      </c>
      <c r="D96" s="47">
        <v>0</v>
      </c>
    </row>
    <row r="97" spans="1:4" x14ac:dyDescent="0.2">
      <c r="A97" s="18" t="s">
        <v>464</v>
      </c>
      <c r="B97" s="32" t="s">
        <v>98</v>
      </c>
      <c r="C97" s="24" t="s">
        <v>364</v>
      </c>
      <c r="D97" s="48" t="s">
        <v>333</v>
      </c>
    </row>
    <row r="98" spans="1:4" x14ac:dyDescent="0.2">
      <c r="A98" s="18" t="s">
        <v>465</v>
      </c>
      <c r="B98" s="32" t="s">
        <v>181</v>
      </c>
      <c r="C98" s="24" t="s">
        <v>364</v>
      </c>
      <c r="D98" s="48" t="s">
        <v>333</v>
      </c>
    </row>
    <row r="99" spans="1:4" x14ac:dyDescent="0.2">
      <c r="A99" s="18" t="s">
        <v>466</v>
      </c>
      <c r="B99" s="32" t="s">
        <v>182</v>
      </c>
      <c r="C99" s="24" t="s">
        <v>364</v>
      </c>
      <c r="D99" s="48" t="s">
        <v>333</v>
      </c>
    </row>
    <row r="100" spans="1:4" ht="25.5" x14ac:dyDescent="0.2">
      <c r="A100" s="18" t="s">
        <v>467</v>
      </c>
      <c r="B100" s="32" t="s">
        <v>183</v>
      </c>
      <c r="C100" s="24" t="s">
        <v>364</v>
      </c>
      <c r="D100" s="48" t="str">
        <f>D97</f>
        <v>-</v>
      </c>
    </row>
    <row r="101" spans="1:4" ht="25.5" x14ac:dyDescent="0.2">
      <c r="A101" s="18" t="s">
        <v>468</v>
      </c>
      <c r="B101" s="32" t="s">
        <v>184</v>
      </c>
      <c r="C101" s="24" t="s">
        <v>364</v>
      </c>
      <c r="D101" s="48" t="str">
        <f>D98</f>
        <v>-</v>
      </c>
    </row>
    <row r="102" spans="1:4" ht="25.5" x14ac:dyDescent="0.2">
      <c r="A102" s="18" t="s">
        <v>469</v>
      </c>
      <c r="B102" s="32" t="s">
        <v>185</v>
      </c>
      <c r="C102" s="24" t="s">
        <v>364</v>
      </c>
      <c r="D102" s="48" t="str">
        <f>D99</f>
        <v>-</v>
      </c>
    </row>
    <row r="103" spans="1:4" x14ac:dyDescent="0.2">
      <c r="A103" s="18" t="s">
        <v>431</v>
      </c>
      <c r="B103" s="43" t="s">
        <v>432</v>
      </c>
      <c r="C103" s="24" t="s">
        <v>333</v>
      </c>
      <c r="D103" s="49"/>
    </row>
    <row r="104" spans="1:4" x14ac:dyDescent="0.2">
      <c r="A104" s="18" t="s">
        <v>433</v>
      </c>
      <c r="B104" s="32" t="s">
        <v>413</v>
      </c>
      <c r="C104" s="24" t="s">
        <v>333</v>
      </c>
      <c r="D104" s="46" t="s">
        <v>231</v>
      </c>
    </row>
    <row r="105" spans="1:4" x14ac:dyDescent="0.2">
      <c r="A105" s="18" t="s">
        <v>434</v>
      </c>
      <c r="B105" s="32" t="s">
        <v>45</v>
      </c>
      <c r="C105" s="24" t="s">
        <v>27</v>
      </c>
      <c r="D105" s="47">
        <f>D106/((33.31*6+35.38*6)/12)</f>
        <v>0</v>
      </c>
    </row>
    <row r="106" spans="1:4" x14ac:dyDescent="0.2">
      <c r="A106" s="18" t="s">
        <v>435</v>
      </c>
      <c r="B106" s="32" t="s">
        <v>98</v>
      </c>
      <c r="C106" s="24" t="s">
        <v>364</v>
      </c>
      <c r="D106" s="45">
        <v>0</v>
      </c>
    </row>
    <row r="107" spans="1:4" x14ac:dyDescent="0.2">
      <c r="A107" s="18" t="s">
        <v>436</v>
      </c>
      <c r="B107" s="32" t="s">
        <v>181</v>
      </c>
      <c r="C107" s="24" t="s">
        <v>364</v>
      </c>
      <c r="D107" s="45">
        <v>0</v>
      </c>
    </row>
    <row r="108" spans="1:4" x14ac:dyDescent="0.2">
      <c r="A108" s="18" t="s">
        <v>437</v>
      </c>
      <c r="B108" s="32" t="s">
        <v>182</v>
      </c>
      <c r="C108" s="24" t="s">
        <v>364</v>
      </c>
      <c r="D108" s="45">
        <f>D106-D107</f>
        <v>0</v>
      </c>
    </row>
    <row r="109" spans="1:4" ht="25.5" x14ac:dyDescent="0.2">
      <c r="A109" s="18" t="s">
        <v>438</v>
      </c>
      <c r="B109" s="32" t="s">
        <v>183</v>
      </c>
      <c r="C109" s="24" t="s">
        <v>364</v>
      </c>
      <c r="D109" s="45">
        <f>D106</f>
        <v>0</v>
      </c>
    </row>
    <row r="110" spans="1:4" ht="27" customHeight="1" x14ac:dyDescent="0.2">
      <c r="A110" s="18" t="s">
        <v>439</v>
      </c>
      <c r="B110" s="32" t="s">
        <v>184</v>
      </c>
      <c r="C110" s="24" t="s">
        <v>364</v>
      </c>
      <c r="D110" s="45">
        <f>D107</f>
        <v>0</v>
      </c>
    </row>
    <row r="111" spans="1:4" ht="25.5" x14ac:dyDescent="0.2">
      <c r="A111" s="18" t="s">
        <v>440</v>
      </c>
      <c r="B111" s="32" t="s">
        <v>185</v>
      </c>
      <c r="C111" s="24" t="s">
        <v>364</v>
      </c>
      <c r="D111" s="45">
        <f>D108</f>
        <v>0</v>
      </c>
    </row>
    <row r="112" spans="1:4" x14ac:dyDescent="0.2">
      <c r="A112" s="18" t="s">
        <v>441</v>
      </c>
      <c r="B112" s="43" t="s">
        <v>442</v>
      </c>
      <c r="C112" s="24" t="s">
        <v>333</v>
      </c>
      <c r="D112" s="46"/>
    </row>
    <row r="113" spans="1:4" x14ac:dyDescent="0.2">
      <c r="A113" s="18" t="s">
        <v>443</v>
      </c>
      <c r="B113" s="32" t="s">
        <v>413</v>
      </c>
      <c r="C113" s="24" t="s">
        <v>333</v>
      </c>
      <c r="D113" s="46" t="s">
        <v>231</v>
      </c>
    </row>
    <row r="114" spans="1:4" x14ac:dyDescent="0.2">
      <c r="A114" s="18" t="s">
        <v>444</v>
      </c>
      <c r="B114" s="32" t="s">
        <v>45</v>
      </c>
      <c r="C114" s="24" t="s">
        <v>27</v>
      </c>
      <c r="D114" s="47">
        <f>D115/((28.84*6+30.73*6)/12)</f>
        <v>0</v>
      </c>
    </row>
    <row r="115" spans="1:4" x14ac:dyDescent="0.2">
      <c r="A115" s="18" t="s">
        <v>445</v>
      </c>
      <c r="B115" s="32" t="s">
        <v>98</v>
      </c>
      <c r="C115" s="24" t="s">
        <v>364</v>
      </c>
      <c r="D115" s="45">
        <v>0</v>
      </c>
    </row>
    <row r="116" spans="1:4" x14ac:dyDescent="0.2">
      <c r="A116" s="18" t="s">
        <v>446</v>
      </c>
      <c r="B116" s="32" t="s">
        <v>181</v>
      </c>
      <c r="C116" s="24" t="s">
        <v>364</v>
      </c>
      <c r="D116" s="45">
        <v>0</v>
      </c>
    </row>
    <row r="117" spans="1:4" x14ac:dyDescent="0.2">
      <c r="A117" s="18" t="s">
        <v>447</v>
      </c>
      <c r="B117" s="32" t="s">
        <v>182</v>
      </c>
      <c r="C117" s="24" t="s">
        <v>364</v>
      </c>
      <c r="D117" s="45">
        <f>D115-D116</f>
        <v>0</v>
      </c>
    </row>
    <row r="118" spans="1:4" ht="25.5" x14ac:dyDescent="0.2">
      <c r="A118" s="18" t="s">
        <v>448</v>
      </c>
      <c r="B118" s="32" t="s">
        <v>183</v>
      </c>
      <c r="C118" s="24" t="s">
        <v>364</v>
      </c>
      <c r="D118" s="45">
        <f>D115</f>
        <v>0</v>
      </c>
    </row>
    <row r="119" spans="1:4" ht="25.5" x14ac:dyDescent="0.2">
      <c r="A119" s="18" t="s">
        <v>449</v>
      </c>
      <c r="B119" s="32" t="s">
        <v>184</v>
      </c>
      <c r="C119" s="24" t="s">
        <v>364</v>
      </c>
      <c r="D119" s="45">
        <f>D116</f>
        <v>0</v>
      </c>
    </row>
    <row r="120" spans="1:4" ht="25.5" x14ac:dyDescent="0.2">
      <c r="A120" s="18" t="s">
        <v>450</v>
      </c>
      <c r="B120" s="32" t="s">
        <v>185</v>
      </c>
      <c r="C120" s="24" t="s">
        <v>364</v>
      </c>
      <c r="D120" s="45">
        <f>D117</f>
        <v>0</v>
      </c>
    </row>
    <row r="121" spans="1:4" ht="12.75" customHeight="1" x14ac:dyDescent="0.2">
      <c r="A121" s="18" t="s">
        <v>451</v>
      </c>
      <c r="B121" s="43" t="s">
        <v>452</v>
      </c>
      <c r="C121" s="24" t="s">
        <v>333</v>
      </c>
      <c r="D121" s="24"/>
    </row>
    <row r="122" spans="1:4" x14ac:dyDescent="0.2">
      <c r="A122" s="18" t="s">
        <v>453</v>
      </c>
      <c r="B122" s="32" t="s">
        <v>413</v>
      </c>
      <c r="C122" s="24" t="s">
        <v>333</v>
      </c>
      <c r="D122" s="46" t="s">
        <v>414</v>
      </c>
    </row>
    <row r="123" spans="1:4" x14ac:dyDescent="0.2">
      <c r="A123" s="18" t="s">
        <v>454</v>
      </c>
      <c r="B123" s="32" t="s">
        <v>45</v>
      </c>
      <c r="C123" s="24" t="s">
        <v>27</v>
      </c>
      <c r="D123" s="47">
        <f>D124/((5.38*6+5.56*6)/12)</f>
        <v>0</v>
      </c>
    </row>
    <row r="124" spans="1:4" x14ac:dyDescent="0.2">
      <c r="A124" s="18" t="s">
        <v>455</v>
      </c>
      <c r="B124" s="32" t="s">
        <v>98</v>
      </c>
      <c r="C124" s="24" t="s">
        <v>364</v>
      </c>
      <c r="D124" s="45">
        <v>0</v>
      </c>
    </row>
    <row r="125" spans="1:4" x14ac:dyDescent="0.2">
      <c r="A125" s="18" t="s">
        <v>456</v>
      </c>
      <c r="B125" s="32" t="s">
        <v>181</v>
      </c>
      <c r="C125" s="24" t="s">
        <v>364</v>
      </c>
      <c r="D125" s="45">
        <v>0</v>
      </c>
    </row>
    <row r="126" spans="1:4" ht="12.75" customHeight="1" x14ac:dyDescent="0.2">
      <c r="A126" s="18" t="s">
        <v>457</v>
      </c>
      <c r="B126" s="32" t="s">
        <v>182</v>
      </c>
      <c r="C126" s="24" t="s">
        <v>364</v>
      </c>
      <c r="D126" s="45">
        <f>D124-D125</f>
        <v>0</v>
      </c>
    </row>
    <row r="127" spans="1:4" ht="25.5" x14ac:dyDescent="0.2">
      <c r="A127" s="18" t="s">
        <v>458</v>
      </c>
      <c r="B127" s="32" t="s">
        <v>183</v>
      </c>
      <c r="C127" s="20" t="s">
        <v>364</v>
      </c>
      <c r="D127" s="45">
        <f>D124</f>
        <v>0</v>
      </c>
    </row>
    <row r="128" spans="1:4" ht="25.5" x14ac:dyDescent="0.2">
      <c r="A128" s="18" t="s">
        <v>459</v>
      </c>
      <c r="B128" s="32" t="s">
        <v>184</v>
      </c>
      <c r="C128" s="20" t="s">
        <v>364</v>
      </c>
      <c r="D128" s="45">
        <f>D125</f>
        <v>0</v>
      </c>
    </row>
    <row r="129" spans="1:4" ht="25.5" x14ac:dyDescent="0.2">
      <c r="A129" s="18" t="s">
        <v>460</v>
      </c>
      <c r="B129" s="32" t="s">
        <v>185</v>
      </c>
      <c r="C129" s="20" t="s">
        <v>364</v>
      </c>
      <c r="D129" s="45">
        <f>D126</f>
        <v>0</v>
      </c>
    </row>
    <row r="130" spans="1:4" x14ac:dyDescent="0.2">
      <c r="A130" s="115" t="s">
        <v>187</v>
      </c>
      <c r="B130" s="115"/>
      <c r="C130" s="115"/>
      <c r="D130" s="115"/>
    </row>
    <row r="131" spans="1:4" x14ac:dyDescent="0.2">
      <c r="A131" s="18" t="s">
        <v>402</v>
      </c>
      <c r="B131" s="26" t="s">
        <v>176</v>
      </c>
      <c r="C131" s="20" t="s">
        <v>354</v>
      </c>
      <c r="D131" s="24"/>
    </row>
    <row r="132" spans="1:4" x14ac:dyDescent="0.2">
      <c r="A132" s="18" t="s">
        <v>403</v>
      </c>
      <c r="B132" s="26" t="s">
        <v>177</v>
      </c>
      <c r="C132" s="20" t="s">
        <v>354</v>
      </c>
      <c r="D132" s="24"/>
    </row>
    <row r="133" spans="1:4" ht="25.5" x14ac:dyDescent="0.2">
      <c r="A133" s="18" t="s">
        <v>404</v>
      </c>
      <c r="B133" s="26" t="s">
        <v>178</v>
      </c>
      <c r="C133" s="20" t="s">
        <v>354</v>
      </c>
      <c r="D133" s="24"/>
    </row>
    <row r="134" spans="1:4" x14ac:dyDescent="0.2">
      <c r="A134" s="18" t="s">
        <v>405</v>
      </c>
      <c r="B134" s="26" t="s">
        <v>179</v>
      </c>
      <c r="C134" s="20" t="s">
        <v>364</v>
      </c>
      <c r="D134" s="24"/>
    </row>
    <row r="135" spans="1:4" x14ac:dyDescent="0.2">
      <c r="A135" s="115" t="s">
        <v>188</v>
      </c>
      <c r="B135" s="115"/>
      <c r="C135" s="115"/>
      <c r="D135" s="115"/>
    </row>
    <row r="136" spans="1:4" x14ac:dyDescent="0.2">
      <c r="A136" s="18" t="s">
        <v>406</v>
      </c>
      <c r="B136" s="26" t="s">
        <v>189</v>
      </c>
      <c r="C136" s="20" t="s">
        <v>354</v>
      </c>
      <c r="D136" s="24"/>
    </row>
    <row r="137" spans="1:4" x14ac:dyDescent="0.2">
      <c r="A137" s="18" t="s">
        <v>25</v>
      </c>
      <c r="B137" s="26" t="s">
        <v>190</v>
      </c>
      <c r="C137" s="20" t="s">
        <v>354</v>
      </c>
      <c r="D137" s="24"/>
    </row>
    <row r="138" spans="1:4" ht="25.5" x14ac:dyDescent="0.2">
      <c r="A138" s="18" t="s">
        <v>407</v>
      </c>
      <c r="B138" s="26" t="s">
        <v>191</v>
      </c>
      <c r="C138" s="20" t="s">
        <v>364</v>
      </c>
      <c r="D138" s="24"/>
    </row>
  </sheetData>
  <mergeCells count="18">
    <mergeCell ref="A135:D135"/>
    <mergeCell ref="A8:D8"/>
    <mergeCell ref="A26:D26"/>
    <mergeCell ref="A71:D71"/>
    <mergeCell ref="A76:D76"/>
    <mergeCell ref="A83:D83"/>
    <mergeCell ref="B31:D31"/>
    <mergeCell ref="B38:D38"/>
    <mergeCell ref="B43:D43"/>
    <mergeCell ref="B45:D45"/>
    <mergeCell ref="B47:D47"/>
    <mergeCell ref="B50:D50"/>
    <mergeCell ref="B55:D55"/>
    <mergeCell ref="A2:D2"/>
    <mergeCell ref="B53:D53"/>
    <mergeCell ref="A39:A40"/>
    <mergeCell ref="A56:A57"/>
    <mergeCell ref="A130:D13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7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324</v>
      </c>
      <c r="C4" s="5" t="s">
        <v>111</v>
      </c>
    </row>
    <row r="5" spans="1:3" ht="13.5" thickBot="1" x14ac:dyDescent="0.25">
      <c r="A5" s="1" t="s">
        <v>16</v>
      </c>
      <c r="B5" s="40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0" t="s">
        <v>319</v>
      </c>
      <c r="C4" s="5" t="s">
        <v>113</v>
      </c>
    </row>
    <row r="5" spans="1:3" ht="13.5" thickBot="1" x14ac:dyDescent="0.25">
      <c r="A5" s="1" t="s">
        <v>16</v>
      </c>
      <c r="B5" s="40" t="s">
        <v>320</v>
      </c>
      <c r="C5" s="5" t="s">
        <v>114</v>
      </c>
    </row>
    <row r="6" spans="1:3" ht="13.5" thickBot="1" x14ac:dyDescent="0.25">
      <c r="A6" s="1" t="s">
        <v>366</v>
      </c>
      <c r="B6" s="40" t="s">
        <v>321</v>
      </c>
      <c r="C6" s="5" t="s">
        <v>115</v>
      </c>
    </row>
    <row r="7" spans="1:3" ht="13.5" thickBot="1" x14ac:dyDescent="0.25">
      <c r="A7" s="1" t="s">
        <v>17</v>
      </c>
      <c r="B7" s="40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2023-03-27T11:20:23Z</dcterms:modified>
</cp:coreProperties>
</file>