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83" i="13" l="1"/>
  <c r="D63" i="13" l="1"/>
  <c r="D36" i="13"/>
  <c r="D72" i="13" l="1"/>
  <c r="D78" i="13"/>
  <c r="D81" i="13" l="1"/>
  <c r="D155" i="13"/>
  <c r="D146" i="13"/>
  <c r="D137" i="13"/>
  <c r="D33" i="13" l="1"/>
  <c r="D34" i="13"/>
  <c r="D35" i="13"/>
  <c r="D32" i="13"/>
  <c r="D30" i="13" l="1"/>
  <c r="D29" i="13" s="1"/>
  <c r="D9" i="13"/>
  <c r="D109" i="13"/>
  <c r="D151" i="13"/>
  <c r="D150" i="13"/>
  <c r="D160" i="13"/>
  <c r="D159" i="13"/>
  <c r="D158" i="13"/>
  <c r="D161" i="13" s="1"/>
  <c r="D142" i="13"/>
  <c r="D141" i="13"/>
  <c r="D140" i="13"/>
  <c r="D143" i="13" s="1"/>
  <c r="D133" i="13"/>
  <c r="D134" i="13"/>
  <c r="D12" i="13"/>
  <c r="D149" i="13"/>
  <c r="D152" i="13" s="1"/>
  <c r="D25" i="13" l="1"/>
  <c r="D23" i="13" l="1"/>
  <c r="D114" i="13"/>
  <c r="D112" i="13" s="1"/>
</calcChain>
</file>

<file path=xl/sharedStrings.xml><?xml version="1.0" encoding="utf-8"?>
<sst xmlns="http://schemas.openxmlformats.org/spreadsheetml/2006/main" count="1212" uniqueCount="600">
  <si>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</si>
  <si>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</si>
  <si>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</si>
  <si>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</si>
  <si>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</si>
  <si>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</si>
  <si>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</si>
  <si>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</si>
  <si>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</si>
  <si>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</si>
  <si>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</si>
  <si>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</si>
  <si>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</si>
  <si>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</si>
  <si>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</si>
  <si>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</si>
  <si>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</si>
  <si>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</si>
  <si>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</si>
  <si>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</si>
  <si>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</si>
  <si>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</si>
  <si>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</si>
  <si>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</si>
  <si>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</si>
  <si>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</si>
  <si>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</si>
  <si>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</si>
  <si>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</si>
  <si>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</si>
  <si>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</si>
  <si>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</si>
  <si>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</si>
  <si>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</si>
  <si>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</si>
  <si>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</si>
  <si>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</si>
  <si>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</si>
  <si>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</si>
  <si>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</si>
  <si>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</si>
  <si>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</si>
  <si>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</si>
  <si>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</si>
  <si>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</si>
  <si>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</si>
  <si>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</si>
  <si>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</si>
  <si>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</si>
  <si>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</si>
  <si>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</si>
  <si>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</si>
  <si>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</si>
  <si>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</si>
  <si>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</si>
  <si>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</si>
  <si>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</si>
  <si>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</si>
  <si>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</si>
  <si>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</si>
  <si>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</si>
  <si>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</si>
  <si>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</si>
  <si>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</si>
  <si>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</si>
  <si>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</si>
  <si>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</si>
  <si>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</si>
  <si>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</si>
  <si>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</si>
  <si>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</si>
  <si>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</si>
  <si>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</si>
  <si>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</si>
  <si>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</si>
  <si>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</si>
  <si>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</si>
  <si>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</si>
  <si>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</si>
  <si>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</si>
  <si>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</si>
  <si>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</si>
  <si>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</si>
  <si>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</si>
  <si>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</si>
  <si>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</si>
  <si>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</si>
  <si>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</si>
  <si>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</si>
  <si>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</si>
  <si>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</si>
  <si>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</si>
  <si>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</si>
  <si>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</si>
  <si>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</si>
  <si>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</si>
  <si>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</si>
  <si>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</si>
  <si>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</si>
  <si>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</si>
  <si>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</si>
  <si>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</si>
  <si>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</si>
  <si>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</si>
  <si>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</si>
  <si>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</si>
  <si>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</si>
  <si>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</si>
  <si>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</si>
  <si>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</si>
  <si>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</si>
  <si>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</si>
  <si>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</si>
  <si>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</si>
  <si>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</si>
  <si>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</si>
  <si>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</si>
  <si>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</si>
  <si>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</si>
  <si>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</si>
  <si>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</si>
  <si>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</si>
  <si>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</si>
  <si>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</si>
  <si>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</si>
  <si>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</si>
  <si>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</si>
  <si>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</si>
  <si>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</si>
  <si>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</si>
  <si>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</si>
  <si>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</si>
  <si>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</si>
  <si>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</si>
  <si>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</si>
  <si>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</si>
  <si>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</si>
  <si>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</si>
  <si>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</si>
  <si>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</si>
  <si>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</si>
  <si>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</si>
  <si>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</si>
  <si>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</si>
  <si>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</si>
  <si>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</si>
  <si>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</si>
  <si>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</si>
  <si>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</si>
  <si>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</si>
  <si>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</si>
  <si>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</si>
  <si>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</si>
  <si>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</si>
  <si>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</si>
  <si>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</si>
  <si>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</si>
  <si>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</si>
  <si>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</si>
  <si>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</si>
  <si>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</si>
  <si>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</si>
  <si>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</si>
  <si>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</si>
  <si>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</si>
  <si>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</si>
  <si>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</si>
  <si>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</si>
  <si>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</si>
  <si>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</si>
  <si>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</si>
  <si>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</si>
  <si>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</si>
  <si>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</si>
  <si>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</si>
  <si>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</si>
  <si>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</si>
  <si>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</si>
  <si>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</si>
  <si>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</si>
  <si>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</si>
  <si>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</si>
  <si>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</si>
  <si>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</si>
  <si>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</si>
  <si>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</si>
  <si>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</si>
  <si>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</si>
  <si>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</si>
  <si>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</si>
  <si>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</si>
  <si>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</si>
  <si>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</si>
  <si>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</si>
  <si>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</si>
  <si>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</si>
  <si>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</si>
  <si>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</si>
  <si>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</si>
  <si>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</si>
  <si>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</si>
  <si>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</si>
  <si>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</si>
  <si>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</si>
  <si>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</si>
  <si>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</si>
  <si>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</si>
  <si>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</si>
  <si>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</si>
  <si>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</si>
  <si>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</si>
  <si>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</si>
  <si>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</si>
  <si>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</si>
  <si>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</si>
  <si>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</si>
  <si>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</si>
  <si>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</si>
  <si>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</si>
  <si>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</si>
  <si>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</si>
  <si>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</si>
  <si>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</si>
  <si>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</si>
  <si>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</si>
  <si>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</si>
  <si>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</si>
  <si>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</si>
  <si>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</si>
  <si>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</si>
  <si>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</si>
  <si>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</si>
  <si>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</si>
  <si>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</si>
  <si>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</si>
  <si>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</si>
  <si>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</si>
  <si>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</si>
  <si>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</si>
  <si>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</si>
  <si>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</si>
  <si>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</si>
  <si>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</si>
  <si>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</si>
  <si>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</si>
  <si>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</si>
  <si>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</si>
  <si>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</si>
  <si>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</si>
  <si>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</si>
  <si>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</si>
  <si>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</si>
  <si>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</si>
  <si>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</si>
  <si>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</si>
  <si>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</si>
  <si>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</si>
  <si>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</si>
  <si>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</si>
  <si>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</si>
  <si>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</si>
  <si>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</si>
  <si>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</si>
  <si>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</si>
  <si>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</si>
  <si>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</si>
  <si>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</si>
  <si>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</si>
  <si>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</si>
  <si>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</si>
  <si>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</si>
  <si>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</si>
  <si>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</si>
  <si>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</si>
  <si>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</si>
  <si>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</si>
  <si>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</si>
  <si>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</si>
  <si>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</si>
  <si>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</si>
  <si>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</si>
  <si>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</si>
  <si>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</si>
  <si>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</si>
  <si>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</si>
  <si>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</si>
  <si>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</si>
  <si>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</si>
  <si>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</si>
  <si>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</si>
  <si>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</si>
  <si>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</si>
  <si>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</si>
  <si>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</si>
  <si>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</si>
  <si>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</si>
  <si>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</si>
  <si>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</si>
  <si>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</si>
  <si>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</si>
  <si>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</si>
  <si>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</si>
  <si>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</si>
  <si>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</si>
  <si>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</si>
  <si>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</si>
  <si>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</si>
  <si>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</si>
  <si>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</si>
  <si>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</si>
  <si>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</si>
  <si>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</si>
  <si>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</si>
  <si>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</si>
  <si>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</si>
  <si>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</si>
  <si>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</si>
  <si>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</si>
  <si>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</si>
  <si>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</si>
  <si>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</si>
  <si>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</si>
  <si>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</si>
  <si>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</si>
  <si>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</si>
  <si>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</si>
  <si>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</si>
  <si>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</si>
  <si>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</si>
  <si>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</si>
  <si>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</si>
  <si>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</si>
  <si>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</si>
  <si>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</si>
  <si>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</si>
  <si>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</si>
  <si>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</si>
  <si>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</si>
  <si>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</si>
  <si>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</si>
  <si>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</si>
  <si>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</si>
  <si>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</si>
  <si>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</si>
  <si>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</si>
  <si>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</si>
  <si>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</si>
  <si>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</si>
  <si>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</si>
  <si>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</si>
  <si>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</si>
  <si>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</si>
  <si>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</si>
  <si>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</si>
  <si>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</si>
  <si>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</si>
  <si>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</si>
  <si>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</si>
  <si>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</si>
  <si>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</si>
  <si>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</si>
  <si>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</si>
  <si>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</si>
  <si>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</si>
  <si>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</si>
  <si>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</si>
  <si>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</si>
  <si>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</si>
  <si>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</si>
  <si>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</si>
  <si>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</si>
  <si>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</si>
  <si>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</si>
  <si>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</si>
  <si>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</si>
  <si>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</si>
  <si>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</si>
  <si>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</si>
  <si>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</si>
  <si>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</si>
  <si>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</si>
  <si>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</si>
  <si>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</si>
  <si>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</si>
  <si>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</si>
  <si>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</si>
  <si>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</si>
  <si>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</si>
  <si>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</si>
  <si>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</si>
  <si>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</si>
  <si>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</si>
  <si>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</si>
  <si>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</si>
  <si>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</si>
  <si>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</si>
  <si>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</si>
  <si>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</si>
  <si>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</si>
  <si>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</si>
  <si>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</si>
  <si>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</si>
  <si>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</si>
  <si>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</si>
  <si>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</si>
  <si>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</si>
  <si>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</si>
  <si>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</si>
  <si>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</si>
  <si>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</si>
  <si>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</si>
  <si>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</si>
  <si>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</si>
  <si>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</si>
  <si>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</si>
  <si>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</si>
  <si>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</si>
  <si>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</si>
  <si>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</si>
  <si>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</si>
  <si>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</si>
  <si>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</si>
  <si>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</si>
  <si>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</si>
  <si>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</si>
  <si>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</si>
  <si>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</si>
  <si>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</si>
  <si>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</si>
  <si>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</si>
  <si>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</si>
  <si>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</si>
  <si>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</si>
  <si>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</si>
  <si>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</si>
  <si>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</si>
  <si>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</si>
  <si>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</si>
  <si>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</si>
  <si>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</si>
  <si>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</si>
  <si>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</si>
  <si>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</si>
  <si>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</si>
  <si>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</si>
  <si>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</si>
  <si>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</si>
  <si>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</si>
  <si>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</si>
  <si>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</si>
  <si>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</si>
  <si>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</si>
  <si>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</si>
  <si>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</si>
  <si>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</si>
  <si>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</si>
  <si>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</si>
  <si>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</si>
  <si>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</si>
  <si>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</si>
  <si>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</si>
  <si>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</si>
  <si>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</si>
  <si>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</si>
  <si>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</si>
  <si>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</si>
  <si>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</si>
  <si>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</si>
  <si>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</si>
  <si>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</si>
  <si>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</si>
  <si>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</si>
  <si>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</si>
  <si>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</si>
  <si>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</si>
  <si>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</si>
  <si>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</si>
  <si>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</si>
  <si>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</si>
  <si>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</si>
  <si>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</si>
  <si>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</si>
  <si>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</si>
  <si>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</si>
  <si>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</si>
  <si>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</si>
  <si>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</si>
  <si>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</si>
  <si>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</si>
  <si>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</si>
  <si>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</si>
  <si>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</si>
  <si>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</si>
  <si>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</si>
  <si>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</si>
  <si>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</si>
  <si>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</si>
  <si>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</si>
  <si>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</si>
  <si>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</si>
  <si>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</si>
  <si>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</si>
  <si>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</si>
  <si>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</si>
  <si>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</si>
  <si>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</si>
  <si>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</si>
  <si>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</si>
  <si>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</si>
  <si>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</si>
  <si>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</si>
  <si>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</si>
  <si>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</si>
  <si>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</si>
  <si>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</si>
  <si>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</si>
  <si>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</si>
  <si>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</si>
  <si>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</si>
  <si>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</si>
  <si>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</si>
  <si>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</si>
  <si>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</si>
  <si>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</si>
  <si>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</si>
  <si>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</si>
  <si>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</si>
  <si>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</si>
  <si>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</si>
  <si>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</si>
  <si>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</si>
  <si>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18/1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</si>
  <si>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</si>
  <si>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</si>
  <si>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</si>
  <si>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</si>
  <si>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</si>
  <si>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</si>
  <si>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</si>
  <si>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</si>
  <si>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</si>
  <si>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</si>
  <si>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</si>
  <si>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</si>
  <si>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</si>
  <si>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</si>
  <si>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</si>
  <si>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</si>
  <si>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</si>
  <si>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</si>
  <si>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</si>
  <si>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</si>
  <si>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</si>
  <si>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</si>
  <si>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ХВС, кв.5-9,19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</si>
  <si>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</si>
  <si>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</si>
  <si>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ХВС, кв.17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</si>
  <si>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</si>
  <si>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</si>
  <si>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ХВС, кв.33</t>
  </si>
  <si>
    <t xml:space="preserve">Смена внутренних трубопроводов из стальных труб диаметром до 32 мм </t>
  </si>
  <si>
    <t>Врезка в действующие внутренние сети трубопроводов отопления и водоснабжения диаметром 32 мм</t>
  </si>
  <si>
    <t>Замена участка трубопровода канализации кв.19-27</t>
  </si>
  <si>
    <t>Смена трубопроводов из полиэтиленовых канализационных труб диаметром до 50 мм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</si>
  <si>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</si>
  <si>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</si>
  <si>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Ревизия ВРУ.Замена плавких вставок</t>
  </si>
  <si>
    <t>Смена ламп светодиодных 1 под.</t>
  </si>
  <si>
    <t>Смена на л/кл. ламп накаливания на светодиодные</t>
  </si>
  <si>
    <t>Смена ламп в под.3,4,6</t>
  </si>
  <si>
    <t xml:space="preserve">Очистка снега с крыш при толщине слоя: свыше 10 до 20 см </t>
  </si>
  <si>
    <t>Ремонт крыльца под.4</t>
  </si>
  <si>
    <t>Устройство бетонных плитных тротуаров с заполнением швов цементным раствором</t>
  </si>
  <si>
    <t>Ремонт подъезда №3</t>
  </si>
  <si>
    <t>Окраска масляными составами ранее окрашенных поверхностей труб стальных за 2 раза (газовые трубы)</t>
  </si>
  <si>
    <t>Устранение течи ХВС в кв.34</t>
  </si>
  <si>
    <t>Слив и наполнение водой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</si>
  <si>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</si>
  <si>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</si>
  <si>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Устранение течи ХВС в подвале</t>
  </si>
  <si>
    <t>Установка ремонтных хомутов Ду 50мм</t>
  </si>
  <si>
    <t>Установка крепления на унитаз в кв. 51</t>
  </si>
  <si>
    <t>Установка крепления на унитаз</t>
  </si>
  <si>
    <t>Заделка монтажного отверстия в МОП в под. 3</t>
  </si>
  <si>
    <t>Ремонт внутренней поверхности кирпичных стен при глубине заделки в 1 кирпич площадью в одном месте до 1 м2</t>
  </si>
  <si>
    <t>Ремонт козырька на улице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</si>
  <si>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</si>
  <si>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Улучшенная штукатурка фасадов цементно-известковым раствором по камню стен</t>
  </si>
  <si>
    <t>Окраска фасадов акриловыми составами с лесов вручную по подготовленной поверхности</t>
  </si>
  <si>
    <t>ХВС</t>
  </si>
  <si>
    <t>Разборка трубопроводов из водогазопроводных труб диаметром до 63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</si>
  <si>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40 мм</t>
  </si>
  <si>
    <t>Разборка трубопроводов из чугунных канализационных труб диаметром 50 мм</t>
  </si>
  <si>
    <t>Прокладка внутренних трубопроводов канализации из полипропиленовых труб диаметром 50 мм</t>
  </si>
  <si>
    <t>Прокладка внутренних трубопроводов канализации из полипропиленовых труб диаметром 110 мм</t>
  </si>
  <si>
    <t>Ремонт групповых щитков на лестничной клетке со сменой автоматов.3 подъезд</t>
  </si>
  <si>
    <t xml:space="preserve">Смена ламп накаливания </t>
  </si>
  <si>
    <t>Смена светильников светодиодных</t>
  </si>
  <si>
    <t>Ремонт подъезда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</si>
</sst>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4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3" fillId="0" borderId="15" xfId="116" applyFont="1" applyBorder="1" applyAlignment="1">
      <alignment vertical="top" wrapText="1"/>
    </xf>
    <xf numFmtId="0" fontId="51" fillId="0" borderId="15" xfId="0" applyFont="1" applyBorder="1" applyAlignment="1">
      <alignment horizontal="center"/>
    </xf>
    <xf numFmtId="0" fontId="53" fillId="0" borderId="15" xfId="99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0" fontId="53" fillId="0" borderId="15" xfId="97" applyFont="1" applyBorder="1" applyAlignment="1">
      <alignment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wrapText="1"/>
    </xf>
    <xf numFmtId="0" fontId="53" fillId="0" borderId="15" xfId="118" applyFont="1" applyBorder="1" applyAlignment="1">
      <alignment horizontal="center" vertical="top" wrapText="1"/>
    </xf>
    <xf numFmtId="0" fontId="53" fillId="0" borderId="15" xfId="118" applyFont="1" applyBorder="1" applyAlignment="1">
      <alignment vertical="top" wrapText="1"/>
    </xf>
    <xf numFmtId="0" fontId="53" fillId="0" borderId="15" xfId="97" applyFont="1" applyBorder="1" applyAlignment="1">
      <alignment horizontal="center" vertical="top" wrapText="1"/>
    </xf>
    <xf numFmtId="0" fontId="53" fillId="0" borderId="15" xfId="118" applyFont="1" applyBorder="1" applyAlignment="1">
      <alignment horizont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2" fontId="53" fillId="0" borderId="15" xfId="99" applyNumberFormat="1" applyFont="1" applyBorder="1" applyAlignment="1">
      <alignment vertical="top" wrapText="1"/>
    </xf>
    <xf numFmtId="0" fontId="53" fillId="0" borderId="15" xfId="99" applyFont="1" applyBorder="1" applyAlignment="1">
      <alignment vertical="center" wrapText="1"/>
    </xf>
    <xf numFmtId="0" fontId="53" fillId="0" borderId="15" xfId="117" applyFont="1" applyBorder="1" applyAlignment="1">
      <alignment horizontal="left" vertical="center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8" applyFont="1" applyBorder="1" applyAlignment="1">
      <alignment vertical="center" wrapText="1"/>
    </xf>
    <xf numFmtId="2" fontId="53" fillId="0" borderId="15" xfId="118" applyNumberFormat="1" applyFont="1" applyBorder="1" applyAlignment="1">
      <alignment vertical="center" wrapText="1"/>
    </xf>
    <xf numFmtId="2" fontId="53" fillId="0" borderId="15" xfId="118" applyNumberFormat="1" applyFont="1" applyBorder="1" applyAlignment="1">
      <alignment wrapText="1"/>
    </xf>
    <xf numFmtId="2" fontId="53" fillId="0" borderId="15" xfId="99" applyNumberFormat="1" applyFont="1" applyBorder="1" applyAlignment="1">
      <alignment horizontal="right"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97" applyNumberFormat="1" applyFont="1" applyBorder="1" applyAlignment="1">
      <alignment horizontal="right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/>
    </xf>
    <xf numFmtId="2" fontId="53" fillId="0" borderId="15" xfId="116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2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8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2.8554687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476</v>
      </c>
    </row>
    <row r="3" spans="1:9" x14ac:dyDescent="0.2">
      <c r="A3" t="s">
        <v>320</v>
      </c>
    </row>
    <row r="4" spans="1:9" x14ac:dyDescent="0.2">
      <c r="B4" t="s">
        <v>535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51" t="s">
        <v>325</v>
      </c>
      <c r="C7" s="20" t="s">
        <v>326</v>
      </c>
      <c r="D7" s="20"/>
      <c r="E7" s="126" t="s">
        <v>307</v>
      </c>
      <c r="F7" s="127"/>
      <c r="G7" s="127"/>
      <c r="H7" s="127"/>
      <c r="I7" s="35"/>
    </row>
    <row r="8" spans="1:9" ht="12.75" customHeight="1" x14ac:dyDescent="0.2">
      <c r="A8" s="125" t="s">
        <v>327</v>
      </c>
      <c r="B8" s="125"/>
      <c r="C8" s="125"/>
      <c r="D8" s="125"/>
    </row>
    <row r="9" spans="1:9" ht="51" x14ac:dyDescent="0.2">
      <c r="A9" s="18" t="s">
        <v>16</v>
      </c>
      <c r="B9" s="22" t="s">
        <v>328</v>
      </c>
      <c r="C9" s="20" t="s">
        <v>326</v>
      </c>
      <c r="D9" s="23" t="s">
        <v>536</v>
      </c>
      <c r="E9" s="17" t="s">
        <v>44</v>
      </c>
    </row>
    <row r="10" spans="1:9" x14ac:dyDescent="0.2">
      <c r="A10" s="18"/>
      <c r="B10" s="40" t="s">
        <v>408</v>
      </c>
      <c r="C10" s="20"/>
      <c r="D10" s="24"/>
      <c r="E10" s="17"/>
    </row>
    <row r="11" spans="1:9" ht="25.5" x14ac:dyDescent="0.2">
      <c r="A11" s="18" t="s">
        <v>359</v>
      </c>
      <c r="B11" s="22" t="s">
        <v>329</v>
      </c>
      <c r="C11" s="20" t="s">
        <v>326</v>
      </c>
      <c r="D11" s="34" t="s">
        <v>537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538</v>
      </c>
      <c r="E12" s="126" t="s">
        <v>409</v>
      </c>
      <c r="F12" s="127"/>
      <c r="G12" s="127"/>
      <c r="H12" s="127"/>
      <c r="I12" s="127"/>
    </row>
    <row r="13" spans="1:9" ht="17.25" customHeight="1" x14ac:dyDescent="0.2">
      <c r="A13" s="18"/>
      <c r="B13" s="40" t="s">
        <v>410</v>
      </c>
      <c r="C13" s="20"/>
      <c r="D13" s="24" t="s">
        <v>539</v>
      </c>
      <c r="E13" s="126"/>
      <c r="F13" s="127"/>
      <c r="G13" s="127"/>
      <c r="H13" s="127"/>
      <c r="I13" s="127"/>
    </row>
    <row r="14" spans="1:9" ht="17.25" customHeight="1" x14ac:dyDescent="0.2">
      <c r="A14" s="18"/>
      <c r="B14" s="40" t="s">
        <v>411</v>
      </c>
      <c r="C14" s="20"/>
      <c r="D14" s="24" t="s">
        <v>540</v>
      </c>
      <c r="E14" s="126"/>
      <c r="F14" s="127"/>
      <c r="G14" s="127"/>
      <c r="H14" s="127"/>
      <c r="I14" s="127"/>
    </row>
    <row r="15" spans="1:9" ht="51" x14ac:dyDescent="0.2">
      <c r="A15" s="18" t="s">
        <v>18</v>
      </c>
      <c r="B15" s="22" t="s">
        <v>331</v>
      </c>
      <c r="C15" s="20" t="s">
        <v>326</v>
      </c>
      <c r="D15" s="45" t="s">
        <v>541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46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47" t="s">
        <v>542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47" t="s">
        <v>542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48" t="s">
        <v>543</v>
      </c>
      <c r="E19" s="128" t="s">
        <v>308</v>
      </c>
      <c r="F19" s="129"/>
      <c r="G19" s="129"/>
      <c r="H19" s="129"/>
      <c r="I19" s="129"/>
    </row>
    <row r="20" spans="1:14" x14ac:dyDescent="0.2">
      <c r="A20" s="18" t="s">
        <v>23</v>
      </c>
      <c r="B20" s="22" t="s">
        <v>335</v>
      </c>
      <c r="C20" s="20" t="s">
        <v>326</v>
      </c>
      <c r="D20" s="49" t="s">
        <v>544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545</v>
      </c>
    </row>
    <row r="23" spans="1:14" x14ac:dyDescent="0.2">
      <c r="A23" s="18"/>
      <c r="B23" s="40" t="s">
        <v>103</v>
      </c>
      <c r="C23" s="20" t="s">
        <v>326</v>
      </c>
      <c r="D23" s="20"/>
    </row>
    <row r="24" spans="1:14" ht="24.75" customHeight="1" x14ac:dyDescent="0.2">
      <c r="A24" s="18" t="s">
        <v>364</v>
      </c>
      <c r="B24" s="22" t="s">
        <v>338</v>
      </c>
      <c r="C24" s="20" t="s">
        <v>326</v>
      </c>
      <c r="D24" s="33" t="s">
        <v>546</v>
      </c>
      <c r="E24" s="126" t="s">
        <v>309</v>
      </c>
      <c r="F24" s="127"/>
      <c r="G24" s="127"/>
      <c r="H24" s="127"/>
      <c r="I24" s="12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3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366</v>
      </c>
      <c r="B26" s="41" t="s">
        <v>340</v>
      </c>
      <c r="C26" s="20" t="s">
        <v>326</v>
      </c>
      <c r="D26" s="47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1" t="s">
        <v>341</v>
      </c>
      <c r="C27" s="20" t="s">
        <v>326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1" t="s">
        <v>342</v>
      </c>
      <c r="C28" s="20" t="s">
        <v>326</v>
      </c>
      <c r="D28" s="31" t="s">
        <v>477</v>
      </c>
      <c r="E28" s="10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3"/>
      <c r="K30" s="21" t="s">
        <v>4</v>
      </c>
      <c r="L30" s="122" t="s">
        <v>12</v>
      </c>
      <c r="M30" s="123"/>
      <c r="N30" s="124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1"/>
      <c r="E31" s="126" t="s">
        <v>211</v>
      </c>
      <c r="F31" s="127"/>
      <c r="G31" s="127"/>
      <c r="H31" s="127"/>
      <c r="I31" s="127"/>
      <c r="K31" s="21" t="s">
        <v>5</v>
      </c>
      <c r="L31" s="122" t="s">
        <v>12</v>
      </c>
      <c r="M31" s="123"/>
      <c r="N31" s="124"/>
    </row>
    <row r="32" spans="1:14" x14ac:dyDescent="0.2">
      <c r="A32" s="18" t="s">
        <v>372</v>
      </c>
      <c r="B32" s="22" t="s">
        <v>348</v>
      </c>
      <c r="C32" s="20" t="s">
        <v>349</v>
      </c>
      <c r="D32" s="31"/>
    </row>
    <row r="33" spans="1:5" ht="29.25" customHeight="1" x14ac:dyDescent="0.2">
      <c r="A33" s="18" t="s">
        <v>373</v>
      </c>
      <c r="B33" s="22" t="s">
        <v>40</v>
      </c>
      <c r="C33" s="20" t="s">
        <v>350</v>
      </c>
      <c r="D33" s="31"/>
    </row>
    <row r="34" spans="1:5" x14ac:dyDescent="0.2">
      <c r="A34" s="18"/>
      <c r="B34" s="40" t="s">
        <v>41</v>
      </c>
      <c r="C34" s="20" t="s">
        <v>350</v>
      </c>
      <c r="D34" s="31"/>
    </row>
    <row r="35" spans="1:5" x14ac:dyDescent="0.2">
      <c r="A35" s="18"/>
      <c r="B35" s="40" t="s">
        <v>42</v>
      </c>
      <c r="C35" s="20" t="s">
        <v>350</v>
      </c>
      <c r="D35" s="31"/>
    </row>
    <row r="36" spans="1:5" x14ac:dyDescent="0.2">
      <c r="A36" s="18"/>
      <c r="B36" s="40" t="s">
        <v>43</v>
      </c>
      <c r="C36" s="20" t="s">
        <v>350</v>
      </c>
      <c r="D36" s="31"/>
    </row>
    <row r="37" spans="1:5" ht="25.5" x14ac:dyDescent="0.2">
      <c r="A37" s="30" t="s">
        <v>374</v>
      </c>
      <c r="B37" s="22" t="s">
        <v>351</v>
      </c>
      <c r="C37" s="37" t="s">
        <v>326</v>
      </c>
      <c r="D37" s="37"/>
    </row>
    <row r="38" spans="1:5" ht="30" customHeight="1" x14ac:dyDescent="0.2">
      <c r="A38" s="125" t="s">
        <v>212</v>
      </c>
      <c r="B38" s="125"/>
      <c r="C38" s="125"/>
      <c r="D38" s="125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1" t="s">
        <v>549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1" t="s">
        <v>550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1" t="s">
        <v>478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7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7"/>
    </row>
    <row r="45" spans="1:5" x14ac:dyDescent="0.2">
      <c r="A45" s="36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801</v>
      </c>
      <c r="C4" s="5" t="s">
        <v>128</v>
      </c>
    </row>
    <row r="5" spans="1:3" ht="13.5" thickBot="1" x14ac:dyDescent="0.25">
      <c r="A5" s="14" t="s">
        <v>16</v>
      </c>
      <c r="B5" s="2">
        <v>802</v>
      </c>
      <c r="C5" s="5" t="s">
        <v>129</v>
      </c>
    </row>
    <row r="6" spans="1:3" ht="13.5" thickBot="1" x14ac:dyDescent="0.25">
      <c r="A6" s="14" t="s">
        <v>359</v>
      </c>
      <c r="B6" s="2">
        <v>803</v>
      </c>
      <c r="C6" s="5" t="s">
        <v>130</v>
      </c>
    </row>
    <row r="7" spans="1:3" ht="13.5" thickBot="1" x14ac:dyDescent="0.25">
      <c r="A7" s="14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901</v>
      </c>
      <c r="C4" s="5" t="s">
        <v>132</v>
      </c>
    </row>
    <row r="5" spans="1:3" ht="13.5" thickBot="1" x14ac:dyDescent="0.25">
      <c r="A5" s="14" t="s">
        <v>16</v>
      </c>
      <c r="B5" s="2">
        <v>902</v>
      </c>
      <c r="C5" s="5" t="s">
        <v>133</v>
      </c>
    </row>
    <row r="6" spans="1:3" ht="13.5" thickBot="1" x14ac:dyDescent="0.25">
      <c r="A6" s="14" t="s">
        <v>359</v>
      </c>
      <c r="B6" s="2">
        <v>903</v>
      </c>
      <c r="C6" s="5" t="s">
        <v>134</v>
      </c>
    </row>
    <row r="7" spans="1:3" ht="13.5" thickBot="1" x14ac:dyDescent="0.25">
      <c r="A7" s="14" t="s">
        <v>17</v>
      </c>
      <c r="B7" s="2">
        <v>904</v>
      </c>
      <c r="C7" s="5" t="s">
        <v>130</v>
      </c>
    </row>
    <row r="8" spans="1:3" ht="13.5" thickBot="1" x14ac:dyDescent="0.25">
      <c r="A8" s="14" t="s">
        <v>18</v>
      </c>
      <c r="B8" s="2">
        <v>905</v>
      </c>
      <c r="C8" s="5" t="s">
        <v>129</v>
      </c>
    </row>
    <row r="9" spans="1:3" ht="13.5" thickBot="1" x14ac:dyDescent="0.25">
      <c r="A9" s="14" t="s">
        <v>19</v>
      </c>
      <c r="B9" s="2">
        <v>906</v>
      </c>
      <c r="C9" s="5" t="s">
        <v>135</v>
      </c>
    </row>
    <row r="10" spans="1:3" ht="13.5" thickBot="1" x14ac:dyDescent="0.25">
      <c r="A10" s="14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1001</v>
      </c>
      <c r="C4" s="5" t="s">
        <v>142</v>
      </c>
    </row>
    <row r="5" spans="1:3" ht="13.5" thickBot="1" x14ac:dyDescent="0.25">
      <c r="A5" s="14" t="s">
        <v>16</v>
      </c>
      <c r="B5" s="2">
        <v>1002</v>
      </c>
      <c r="C5" s="5" t="s">
        <v>143</v>
      </c>
    </row>
    <row r="6" spans="1:3" ht="13.5" thickBot="1" x14ac:dyDescent="0.25">
      <c r="A6" s="14" t="s">
        <v>359</v>
      </c>
      <c r="B6" s="2">
        <v>1003</v>
      </c>
      <c r="C6" s="5" t="s">
        <v>144</v>
      </c>
    </row>
    <row r="7" spans="1:3" ht="13.5" thickBot="1" x14ac:dyDescent="0.25">
      <c r="A7" s="14" t="s">
        <v>17</v>
      </c>
      <c r="B7" s="2">
        <v>1004</v>
      </c>
      <c r="C7" s="5" t="s">
        <v>145</v>
      </c>
    </row>
    <row r="8" spans="1:3" ht="13.5" thickBot="1" x14ac:dyDescent="0.25">
      <c r="A8" s="14" t="s">
        <v>18</v>
      </c>
      <c r="B8" s="2">
        <v>1005</v>
      </c>
      <c r="C8" s="5" t="s">
        <v>146</v>
      </c>
    </row>
    <row r="9" spans="1:3" ht="13.5" thickBot="1" x14ac:dyDescent="0.25">
      <c r="A9" s="14" t="s">
        <v>19</v>
      </c>
      <c r="B9" s="2">
        <v>1006</v>
      </c>
      <c r="C9" s="5" t="s">
        <v>147</v>
      </c>
    </row>
    <row r="10" spans="1:3" ht="13.5" thickBot="1" x14ac:dyDescent="0.25">
      <c r="A10" s="14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1101</v>
      </c>
      <c r="C4" s="5" t="s">
        <v>148</v>
      </c>
    </row>
    <row r="5" spans="1:3" ht="13.5" thickBot="1" x14ac:dyDescent="0.25">
      <c r="A5" s="14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12001</v>
      </c>
      <c r="C4" s="5" t="s">
        <v>150</v>
      </c>
    </row>
    <row r="5" spans="1:3" ht="13.5" thickBot="1" x14ac:dyDescent="0.25">
      <c r="A5" s="14" t="s">
        <v>16</v>
      </c>
      <c r="B5" s="2">
        <v>12002</v>
      </c>
      <c r="C5" s="5" t="s">
        <v>151</v>
      </c>
    </row>
    <row r="6" spans="1:3" ht="13.5" thickBot="1" x14ac:dyDescent="0.25">
      <c r="A6" s="14" t="s">
        <v>359</v>
      </c>
      <c r="B6" s="2">
        <v>12003</v>
      </c>
      <c r="C6" s="5" t="s">
        <v>152</v>
      </c>
    </row>
    <row r="7" spans="1:3" ht="13.5" thickBot="1" x14ac:dyDescent="0.25">
      <c r="A7" s="14" t="s">
        <v>17</v>
      </c>
      <c r="B7" s="2">
        <v>12004</v>
      </c>
      <c r="C7" s="5" t="s">
        <v>153</v>
      </c>
    </row>
    <row r="8" spans="1:3" ht="13.5" thickBot="1" x14ac:dyDescent="0.25">
      <c r="A8" s="14" t="s">
        <v>18</v>
      </c>
      <c r="B8" s="2">
        <v>12005</v>
      </c>
      <c r="C8" s="5" t="s">
        <v>154</v>
      </c>
    </row>
    <row r="9" spans="1:3" ht="13.5" thickBot="1" x14ac:dyDescent="0.25">
      <c r="A9" s="14" t="s">
        <v>19</v>
      </c>
      <c r="B9" s="2">
        <v>12006</v>
      </c>
      <c r="C9" s="5" t="s">
        <v>155</v>
      </c>
    </row>
    <row r="10" spans="1:3" ht="13.5" thickBot="1" x14ac:dyDescent="0.25">
      <c r="A10" s="14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1301</v>
      </c>
      <c r="C4" s="5" t="s">
        <v>137</v>
      </c>
    </row>
    <row r="5" spans="1:3" ht="13.5" thickBot="1" x14ac:dyDescent="0.25">
      <c r="A5" s="14" t="s">
        <v>16</v>
      </c>
      <c r="B5" s="2">
        <v>1302</v>
      </c>
      <c r="C5" s="5" t="s">
        <v>157</v>
      </c>
    </row>
    <row r="6" spans="1:3" ht="13.5" thickBot="1" x14ac:dyDescent="0.25">
      <c r="A6" s="14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5" t="s">
        <v>358</v>
      </c>
      <c r="B4" s="2">
        <v>1401</v>
      </c>
      <c r="C4" s="5" t="s">
        <v>159</v>
      </c>
    </row>
    <row r="5" spans="1:3" ht="13.5" thickBot="1" x14ac:dyDescent="0.25">
      <c r="A5" s="15" t="s">
        <v>16</v>
      </c>
      <c r="B5" s="2">
        <v>1402</v>
      </c>
      <c r="C5" s="5" t="s">
        <v>160</v>
      </c>
    </row>
    <row r="6" spans="1:3" ht="13.5" thickBot="1" x14ac:dyDescent="0.25">
      <c r="A6" s="15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0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9.28515625" customWidth="1"/>
    <col min="3" max="3" width="11" customWidth="1"/>
    <col min="4" max="4" width="19.85546875" style="4" customWidth="1"/>
  </cols>
  <sheetData>
    <row r="1" spans="1:4" s="147" customFormat="1" ht="15.75" x14ac:dyDescent="0.25">
      <c r="A1" s="147" t="s">
        <v>28</v>
      </c>
    </row>
    <row r="2" spans="1:4" s="147" customFormat="1" ht="15.75" x14ac:dyDescent="0.25">
      <c r="B2" s="6" t="s">
        <v>551</v>
      </c>
    </row>
    <row r="3" spans="1:4" s="147" customFormat="1" ht="15.75" x14ac:dyDescent="0.25">
      <c r="B3" s="148" t="s">
        <v>531</v>
      </c>
    </row>
    <row r="4" spans="1:4" ht="15.75" x14ac:dyDescent="0.25">
      <c r="A4" s="25" t="s">
        <v>321</v>
      </c>
      <c r="B4" s="43" t="s">
        <v>322</v>
      </c>
      <c r="C4" s="32" t="s">
        <v>323</v>
      </c>
      <c r="D4" s="44" t="s">
        <v>324</v>
      </c>
    </row>
    <row r="5" spans="1:4" x14ac:dyDescent="0.2">
      <c r="A5" s="18" t="s">
        <v>358</v>
      </c>
      <c r="B5" s="29" t="s">
        <v>325</v>
      </c>
      <c r="C5" s="20" t="s">
        <v>326</v>
      </c>
      <c r="D5" s="24"/>
    </row>
    <row r="6" spans="1:4" x14ac:dyDescent="0.2">
      <c r="A6" s="18" t="s">
        <v>16</v>
      </c>
      <c r="B6" s="29" t="s">
        <v>29</v>
      </c>
      <c r="C6" s="20" t="s">
        <v>326</v>
      </c>
      <c r="D6" s="24" t="s">
        <v>552</v>
      </c>
    </row>
    <row r="7" spans="1:4" x14ac:dyDescent="0.2">
      <c r="A7" s="18" t="s">
        <v>359</v>
      </c>
      <c r="B7" s="29" t="s">
        <v>30</v>
      </c>
      <c r="C7" s="20" t="s">
        <v>326</v>
      </c>
      <c r="D7" s="24" t="s">
        <v>553</v>
      </c>
    </row>
    <row r="8" spans="1:4" ht="30" customHeight="1" x14ac:dyDescent="0.2">
      <c r="A8" s="131" t="s">
        <v>164</v>
      </c>
      <c r="B8" s="131"/>
      <c r="C8" s="131"/>
      <c r="D8" s="131"/>
    </row>
    <row r="9" spans="1:4" ht="25.5" x14ac:dyDescent="0.2">
      <c r="A9" s="30" t="s">
        <v>17</v>
      </c>
      <c r="B9" s="65" t="s">
        <v>31</v>
      </c>
      <c r="C9" s="31" t="s">
        <v>357</v>
      </c>
      <c r="D9" s="66">
        <f>D11</f>
        <v>127382.94</v>
      </c>
    </row>
    <row r="10" spans="1:4" x14ac:dyDescent="0.2">
      <c r="A10" s="30" t="s">
        <v>18</v>
      </c>
      <c r="B10" s="67" t="s">
        <v>32</v>
      </c>
      <c r="C10" s="31" t="s">
        <v>357</v>
      </c>
      <c r="D10" s="68"/>
    </row>
    <row r="11" spans="1:4" x14ac:dyDescent="0.2">
      <c r="A11" s="30" t="s">
        <v>19</v>
      </c>
      <c r="B11" s="67" t="s">
        <v>33</v>
      </c>
      <c r="C11" s="31" t="s">
        <v>357</v>
      </c>
      <c r="D11" s="69">
        <v>127382.94</v>
      </c>
    </row>
    <row r="12" spans="1:4" ht="25.5" x14ac:dyDescent="0.2">
      <c r="A12" s="70" t="s">
        <v>20</v>
      </c>
      <c r="B12" s="65" t="s">
        <v>165</v>
      </c>
      <c r="C12" s="71" t="s">
        <v>357</v>
      </c>
      <c r="D12" s="66">
        <f>SUM(D13:D15)</f>
        <v>725213.28</v>
      </c>
    </row>
    <row r="13" spans="1:4" x14ac:dyDescent="0.2">
      <c r="A13" s="70" t="s">
        <v>21</v>
      </c>
      <c r="B13" s="72" t="s">
        <v>463</v>
      </c>
      <c r="C13" s="71" t="s">
        <v>357</v>
      </c>
      <c r="D13" s="69">
        <f>725213.28-D14-D15</f>
        <v>430243.20000000007</v>
      </c>
    </row>
    <row r="14" spans="1:4" x14ac:dyDescent="0.2">
      <c r="A14" s="70" t="s">
        <v>22</v>
      </c>
      <c r="B14" s="72" t="s">
        <v>464</v>
      </c>
      <c r="C14" s="71" t="s">
        <v>357</v>
      </c>
      <c r="D14" s="69">
        <v>112980.24</v>
      </c>
    </row>
    <row r="15" spans="1:4" x14ac:dyDescent="0.2">
      <c r="A15" s="70" t="s">
        <v>23</v>
      </c>
      <c r="B15" s="72" t="s">
        <v>465</v>
      </c>
      <c r="C15" s="71" t="s">
        <v>357</v>
      </c>
      <c r="D15" s="69">
        <v>181989.84</v>
      </c>
    </row>
    <row r="16" spans="1:4" x14ac:dyDescent="0.2">
      <c r="A16" s="70" t="s">
        <v>24</v>
      </c>
      <c r="B16" s="65" t="s">
        <v>34</v>
      </c>
      <c r="C16" s="71" t="s">
        <v>357</v>
      </c>
      <c r="D16" s="66">
        <f>D17</f>
        <v>659410.76</v>
      </c>
    </row>
    <row r="17" spans="1:4" x14ac:dyDescent="0.2">
      <c r="A17" s="70" t="s">
        <v>363</v>
      </c>
      <c r="B17" s="72" t="s">
        <v>466</v>
      </c>
      <c r="C17" s="71" t="s">
        <v>357</v>
      </c>
      <c r="D17" s="69">
        <v>659410.76</v>
      </c>
    </row>
    <row r="18" spans="1:4" x14ac:dyDescent="0.2">
      <c r="A18" s="70" t="s">
        <v>364</v>
      </c>
      <c r="B18" s="72" t="s">
        <v>467</v>
      </c>
      <c r="C18" s="71" t="s">
        <v>357</v>
      </c>
      <c r="D18" s="68"/>
    </row>
    <row r="19" spans="1:4" x14ac:dyDescent="0.2">
      <c r="A19" s="70" t="s">
        <v>365</v>
      </c>
      <c r="B19" s="72" t="s">
        <v>468</v>
      </c>
      <c r="C19" s="71" t="s">
        <v>357</v>
      </c>
      <c r="D19" s="73"/>
    </row>
    <row r="20" spans="1:4" ht="25.5" x14ac:dyDescent="0.2">
      <c r="A20" s="70" t="s">
        <v>366</v>
      </c>
      <c r="B20" s="72" t="s">
        <v>469</v>
      </c>
      <c r="C20" s="71" t="s">
        <v>357</v>
      </c>
      <c r="D20" s="68"/>
    </row>
    <row r="21" spans="1:4" x14ac:dyDescent="0.2">
      <c r="A21" s="70" t="s">
        <v>367</v>
      </c>
      <c r="B21" s="72" t="s">
        <v>470</v>
      </c>
      <c r="C21" s="71" t="s">
        <v>357</v>
      </c>
      <c r="D21" s="68"/>
    </row>
    <row r="22" spans="1:4" x14ac:dyDescent="0.2">
      <c r="A22" s="70" t="s">
        <v>368</v>
      </c>
      <c r="B22" s="65" t="s">
        <v>475</v>
      </c>
      <c r="C22" s="71" t="s">
        <v>357</v>
      </c>
      <c r="D22" s="74"/>
    </row>
    <row r="23" spans="1:4" ht="25.5" x14ac:dyDescent="0.2">
      <c r="A23" s="70" t="s">
        <v>369</v>
      </c>
      <c r="B23" s="65" t="s">
        <v>35</v>
      </c>
      <c r="C23" s="71" t="s">
        <v>357</v>
      </c>
      <c r="D23" s="66">
        <f>D25</f>
        <v>193185.45999999996</v>
      </c>
    </row>
    <row r="24" spans="1:4" x14ac:dyDescent="0.2">
      <c r="A24" s="70" t="s">
        <v>370</v>
      </c>
      <c r="B24" s="72" t="s">
        <v>471</v>
      </c>
      <c r="C24" s="71" t="s">
        <v>357</v>
      </c>
      <c r="D24" s="68"/>
    </row>
    <row r="25" spans="1:4" x14ac:dyDescent="0.2">
      <c r="A25" s="70" t="s">
        <v>371</v>
      </c>
      <c r="B25" s="72" t="s">
        <v>472</v>
      </c>
      <c r="C25" s="71" t="s">
        <v>357</v>
      </c>
      <c r="D25" s="69">
        <f>D9+D12-D17</f>
        <v>193185.45999999996</v>
      </c>
    </row>
    <row r="26" spans="1:4" ht="26.25" customHeight="1" x14ac:dyDescent="0.2">
      <c r="A26" s="132" t="s">
        <v>166</v>
      </c>
      <c r="B26" s="132"/>
      <c r="C26" s="132"/>
      <c r="D26" s="132"/>
    </row>
    <row r="27" spans="1:4" x14ac:dyDescent="0.2">
      <c r="A27" s="70" t="s">
        <v>372</v>
      </c>
      <c r="B27" s="65" t="s">
        <v>167</v>
      </c>
      <c r="C27" s="71" t="s">
        <v>326</v>
      </c>
      <c r="D27" s="71"/>
    </row>
    <row r="28" spans="1:4" ht="38.25" x14ac:dyDescent="0.2">
      <c r="A28" s="75" t="s">
        <v>479</v>
      </c>
      <c r="B28" s="76" t="s">
        <v>480</v>
      </c>
      <c r="C28" s="77" t="s">
        <v>357</v>
      </c>
      <c r="D28" s="78">
        <v>69009.600000000006</v>
      </c>
    </row>
    <row r="29" spans="1:4" ht="38.25" x14ac:dyDescent="0.2">
      <c r="A29" s="79" t="s">
        <v>481</v>
      </c>
      <c r="B29" s="80" t="s">
        <v>482</v>
      </c>
      <c r="C29" s="81" t="s">
        <v>357</v>
      </c>
      <c r="D29" s="85">
        <f>D30+D36+D63+D72+D76+D78+D81+D83</f>
        <v>1221318.52</v>
      </c>
    </row>
    <row r="30" spans="1:4" ht="38.25" x14ac:dyDescent="0.2">
      <c r="A30" s="79" t="s">
        <v>483</v>
      </c>
      <c r="B30" s="83" t="s">
        <v>484</v>
      </c>
      <c r="C30" s="84" t="s">
        <v>357</v>
      </c>
      <c r="D30" s="85">
        <f>SUM(D32:D35)</f>
        <v>0</v>
      </c>
    </row>
    <row r="31" spans="1:4" x14ac:dyDescent="0.2">
      <c r="A31" s="79" t="s">
        <v>485</v>
      </c>
      <c r="B31" s="133" t="s">
        <v>486</v>
      </c>
      <c r="C31" s="134"/>
      <c r="D31" s="135"/>
    </row>
    <row r="32" spans="1:4" ht="25.5" x14ac:dyDescent="0.2">
      <c r="A32" s="79" t="s">
        <v>487</v>
      </c>
      <c r="B32" s="80" t="s">
        <v>488</v>
      </c>
      <c r="C32" s="81" t="s">
        <v>489</v>
      </c>
      <c r="D32" s="82">
        <f>(0)*1.2</f>
        <v>0</v>
      </c>
    </row>
    <row r="33" spans="1:4" ht="25.5" x14ac:dyDescent="0.2">
      <c r="A33" s="79" t="s">
        <v>487</v>
      </c>
      <c r="B33" s="80" t="s">
        <v>490</v>
      </c>
      <c r="C33" s="81" t="s">
        <v>491</v>
      </c>
      <c r="D33" s="82">
        <f t="shared" ref="D33:D35" si="0">(0)*1.2</f>
        <v>0</v>
      </c>
    </row>
    <row r="34" spans="1:4" ht="25.5" x14ac:dyDescent="0.2">
      <c r="A34" s="79" t="s">
        <v>492</v>
      </c>
      <c r="B34" s="80" t="s">
        <v>493</v>
      </c>
      <c r="C34" s="81" t="s">
        <v>500</v>
      </c>
      <c r="D34" s="82">
        <f t="shared" si="0"/>
        <v>0</v>
      </c>
    </row>
    <row r="35" spans="1:4" x14ac:dyDescent="0.2">
      <c r="A35" s="79" t="s">
        <v>494</v>
      </c>
      <c r="B35" s="80" t="s">
        <v>495</v>
      </c>
      <c r="C35" s="81" t="s">
        <v>500</v>
      </c>
      <c r="D35" s="82">
        <f t="shared" si="0"/>
        <v>0</v>
      </c>
    </row>
    <row r="36" spans="1:4" ht="25.5" x14ac:dyDescent="0.2">
      <c r="A36" s="79" t="s">
        <v>496</v>
      </c>
      <c r="B36" s="83" t="s">
        <v>497</v>
      </c>
      <c r="C36" s="84" t="s">
        <v>357</v>
      </c>
      <c r="D36" s="85">
        <f>D38+D39+D40+D41+D42+D43+D56+D57+D58+D55+D50+D49+D48+D47+D46+D45+D44+D51+D52+D53+D54+D59+D60+D61+D62</f>
        <v>59750.390000000007</v>
      </c>
    </row>
    <row r="37" spans="1:4" x14ac:dyDescent="0.2">
      <c r="A37" s="79"/>
      <c r="B37" s="133" t="s">
        <v>486</v>
      </c>
      <c r="C37" s="134"/>
      <c r="D37" s="135"/>
    </row>
    <row r="38" spans="1:4" ht="38.25" x14ac:dyDescent="0.2">
      <c r="A38" s="136" t="s">
        <v>554</v>
      </c>
      <c r="B38" s="93" t="s">
        <v>555</v>
      </c>
      <c r="C38" s="117" t="s">
        <v>357</v>
      </c>
      <c r="D38" s="93">
        <v>3422.7</v>
      </c>
    </row>
    <row r="39" spans="1:4" ht="51" x14ac:dyDescent="0.2">
      <c r="A39" s="137"/>
      <c r="B39" s="93" t="s">
        <v>556</v>
      </c>
      <c r="C39" s="117" t="s">
        <v>357</v>
      </c>
      <c r="D39" s="93">
        <v>3366.62</v>
      </c>
    </row>
    <row r="40" spans="1:4" ht="38.25" x14ac:dyDescent="0.2">
      <c r="A40" s="138" t="s">
        <v>557</v>
      </c>
      <c r="B40" s="95" t="s">
        <v>558</v>
      </c>
      <c r="C40" s="117" t="s">
        <v>357</v>
      </c>
      <c r="D40" s="95">
        <v>1629.56</v>
      </c>
    </row>
    <row r="41" spans="1:4" ht="51" x14ac:dyDescent="0.2">
      <c r="A41" s="138"/>
      <c r="B41" s="95" t="s">
        <v>559</v>
      </c>
      <c r="C41" s="117" t="s">
        <v>357</v>
      </c>
      <c r="D41" s="95">
        <v>326.2</v>
      </c>
    </row>
    <row r="42" spans="1:4" ht="25.5" x14ac:dyDescent="0.2">
      <c r="A42" s="139" t="s">
        <v>560</v>
      </c>
      <c r="B42" s="95" t="s">
        <v>561</v>
      </c>
      <c r="C42" s="117" t="s">
        <v>357</v>
      </c>
      <c r="D42" s="95">
        <v>4361.6099999999997</v>
      </c>
    </row>
    <row r="43" spans="1:4" ht="25.5" x14ac:dyDescent="0.2">
      <c r="A43" s="139"/>
      <c r="B43" s="95" t="s">
        <v>562</v>
      </c>
      <c r="C43" s="117" t="s">
        <v>357</v>
      </c>
      <c r="D43" s="95">
        <v>11311.57</v>
      </c>
    </row>
    <row r="44" spans="1:4" x14ac:dyDescent="0.2">
      <c r="A44" s="136" t="s">
        <v>576</v>
      </c>
      <c r="B44" s="95" t="s">
        <v>577</v>
      </c>
      <c r="C44" s="117" t="s">
        <v>357</v>
      </c>
      <c r="D44" s="108">
        <v>300.68</v>
      </c>
    </row>
    <row r="45" spans="1:4" ht="25.5" x14ac:dyDescent="0.2">
      <c r="A45" s="143"/>
      <c r="B45" s="95" t="s">
        <v>578</v>
      </c>
      <c r="C45" s="117" t="s">
        <v>357</v>
      </c>
      <c r="D45" s="108">
        <v>4268.0600000000004</v>
      </c>
    </row>
    <row r="46" spans="1:4" ht="38.25" x14ac:dyDescent="0.2">
      <c r="A46" s="143"/>
      <c r="B46" s="95" t="s">
        <v>555</v>
      </c>
      <c r="C46" s="117" t="s">
        <v>357</v>
      </c>
      <c r="D46" s="108">
        <v>3718.26</v>
      </c>
    </row>
    <row r="47" spans="1:4" ht="38.25" x14ac:dyDescent="0.2">
      <c r="A47" s="137"/>
      <c r="B47" s="95" t="s">
        <v>579</v>
      </c>
      <c r="C47" s="117" t="s">
        <v>357</v>
      </c>
      <c r="D47" s="108">
        <v>456.96</v>
      </c>
    </row>
    <row r="48" spans="1:4" ht="63.75" x14ac:dyDescent="0.2">
      <c r="A48" s="96" t="s">
        <v>580</v>
      </c>
      <c r="B48" s="109" t="s">
        <v>581</v>
      </c>
      <c r="C48" s="117" t="s">
        <v>357</v>
      </c>
      <c r="D48" s="108">
        <v>178.87</v>
      </c>
    </row>
    <row r="49" spans="1:4" ht="51" customHeight="1" x14ac:dyDescent="0.2">
      <c r="A49" s="136" t="s">
        <v>580</v>
      </c>
      <c r="B49" s="109" t="s">
        <v>578</v>
      </c>
      <c r="C49" s="117" t="s">
        <v>357</v>
      </c>
      <c r="D49" s="108">
        <v>474.22</v>
      </c>
    </row>
    <row r="50" spans="1:4" ht="38.25" x14ac:dyDescent="0.2">
      <c r="A50" s="137"/>
      <c r="B50" s="109" t="s">
        <v>555</v>
      </c>
      <c r="C50" s="117" t="s">
        <v>357</v>
      </c>
      <c r="D50" s="108">
        <v>368.04</v>
      </c>
    </row>
    <row r="51" spans="1:4" ht="25.5" x14ac:dyDescent="0.2">
      <c r="A51" s="105" t="s">
        <v>590</v>
      </c>
      <c r="B51" s="109" t="s">
        <v>578</v>
      </c>
      <c r="C51" s="117" t="s">
        <v>357</v>
      </c>
      <c r="D51" s="115">
        <v>650.4</v>
      </c>
    </row>
    <row r="52" spans="1:4" ht="25.5" x14ac:dyDescent="0.2">
      <c r="A52" s="105"/>
      <c r="B52" s="109" t="s">
        <v>591</v>
      </c>
      <c r="C52" s="117" t="s">
        <v>357</v>
      </c>
      <c r="D52" s="115">
        <v>3920.4</v>
      </c>
    </row>
    <row r="53" spans="1:4" ht="38.25" x14ac:dyDescent="0.2">
      <c r="A53" s="105"/>
      <c r="B53" s="109" t="s">
        <v>579</v>
      </c>
      <c r="C53" s="117" t="s">
        <v>357</v>
      </c>
      <c r="D53" s="115">
        <v>398.4</v>
      </c>
    </row>
    <row r="54" spans="1:4" ht="38.25" x14ac:dyDescent="0.2">
      <c r="A54" s="105"/>
      <c r="B54" s="109" t="s">
        <v>592</v>
      </c>
      <c r="C54" s="117" t="s">
        <v>357</v>
      </c>
      <c r="D54" s="115">
        <v>2144.4</v>
      </c>
    </row>
    <row r="55" spans="1:4" ht="54.75" customHeight="1" x14ac:dyDescent="0.2">
      <c r="A55" s="96" t="s">
        <v>582</v>
      </c>
      <c r="B55" s="110" t="s">
        <v>583</v>
      </c>
      <c r="C55" s="117" t="s">
        <v>357</v>
      </c>
      <c r="D55" s="111">
        <v>1674.9</v>
      </c>
    </row>
    <row r="56" spans="1:4" ht="22.5" customHeight="1" x14ac:dyDescent="0.2">
      <c r="A56" s="140" t="s">
        <v>563</v>
      </c>
      <c r="B56" s="97" t="s">
        <v>564</v>
      </c>
      <c r="C56" s="117" t="s">
        <v>357</v>
      </c>
      <c r="D56" s="97">
        <v>3905.2</v>
      </c>
    </row>
    <row r="57" spans="1:4" ht="25.5" x14ac:dyDescent="0.2">
      <c r="A57" s="140"/>
      <c r="B57" s="97" t="s">
        <v>565</v>
      </c>
      <c r="C57" s="117" t="s">
        <v>357</v>
      </c>
      <c r="D57" s="97">
        <v>2659.64</v>
      </c>
    </row>
    <row r="58" spans="1:4" ht="38.25" x14ac:dyDescent="0.2">
      <c r="A58" s="140"/>
      <c r="B58" s="97" t="s">
        <v>566</v>
      </c>
      <c r="C58" s="117" t="s">
        <v>357</v>
      </c>
      <c r="D58" s="97">
        <v>4297.7</v>
      </c>
    </row>
    <row r="59" spans="1:4" ht="25.5" x14ac:dyDescent="0.2">
      <c r="A59" s="107"/>
      <c r="B59" s="110" t="s">
        <v>593</v>
      </c>
      <c r="C59" s="117" t="s">
        <v>357</v>
      </c>
      <c r="D59" s="116">
        <v>1291.2</v>
      </c>
    </row>
    <row r="60" spans="1:4" ht="25.5" x14ac:dyDescent="0.2">
      <c r="A60" s="107"/>
      <c r="B60" s="110" t="s">
        <v>565</v>
      </c>
      <c r="C60" s="117" t="s">
        <v>357</v>
      </c>
      <c r="D60" s="116">
        <v>1338</v>
      </c>
    </row>
    <row r="61" spans="1:4" ht="25.5" x14ac:dyDescent="0.2">
      <c r="A61" s="107"/>
      <c r="B61" s="110" t="s">
        <v>594</v>
      </c>
      <c r="C61" s="117" t="s">
        <v>357</v>
      </c>
      <c r="D61" s="116">
        <v>1686</v>
      </c>
    </row>
    <row r="62" spans="1:4" ht="25.5" x14ac:dyDescent="0.2">
      <c r="A62" s="107"/>
      <c r="B62" s="110" t="s">
        <v>595</v>
      </c>
      <c r="C62" s="117" t="s">
        <v>357</v>
      </c>
      <c r="D62" s="116">
        <v>1600.8</v>
      </c>
    </row>
    <row r="63" spans="1:4" x14ac:dyDescent="0.2">
      <c r="A63" s="141" t="s">
        <v>498</v>
      </c>
      <c r="B63" s="83" t="s">
        <v>499</v>
      </c>
      <c r="C63" s="86" t="s">
        <v>357</v>
      </c>
      <c r="D63" s="85">
        <f>D65+D67+D68+D69+D70+D71+D66</f>
        <v>37521.07</v>
      </c>
    </row>
    <row r="64" spans="1:4" x14ac:dyDescent="0.2">
      <c r="A64" s="142"/>
      <c r="B64" s="133" t="s">
        <v>486</v>
      </c>
      <c r="C64" s="134"/>
      <c r="D64" s="135"/>
    </row>
    <row r="65" spans="1:4" x14ac:dyDescent="0.2">
      <c r="A65" s="94"/>
      <c r="B65" s="98" t="s">
        <v>567</v>
      </c>
      <c r="C65" s="103" t="s">
        <v>357</v>
      </c>
      <c r="D65" s="98">
        <v>8144.08</v>
      </c>
    </row>
    <row r="66" spans="1:4" ht="15" customHeight="1" x14ac:dyDescent="0.2">
      <c r="A66" s="106"/>
      <c r="B66" s="98" t="s">
        <v>596</v>
      </c>
      <c r="C66" s="103" t="s">
        <v>357</v>
      </c>
      <c r="D66" s="118">
        <v>5655.6</v>
      </c>
    </row>
    <row r="67" spans="1:4" x14ac:dyDescent="0.2">
      <c r="A67" s="94"/>
      <c r="B67" s="98" t="s">
        <v>568</v>
      </c>
      <c r="C67" s="103" t="s">
        <v>357</v>
      </c>
      <c r="D67" s="98">
        <v>429.13</v>
      </c>
    </row>
    <row r="68" spans="1:4" x14ac:dyDescent="0.2">
      <c r="A68" s="94"/>
      <c r="B68" s="95" t="s">
        <v>569</v>
      </c>
      <c r="C68" s="103" t="s">
        <v>357</v>
      </c>
      <c r="D68" s="95">
        <v>578.74</v>
      </c>
    </row>
    <row r="69" spans="1:4" x14ac:dyDescent="0.2">
      <c r="A69" s="94"/>
      <c r="B69" s="93" t="s">
        <v>597</v>
      </c>
      <c r="C69" s="103" t="s">
        <v>357</v>
      </c>
      <c r="D69" s="119">
        <v>628.30999999999995</v>
      </c>
    </row>
    <row r="70" spans="1:4" x14ac:dyDescent="0.2">
      <c r="A70" s="94"/>
      <c r="B70" s="98" t="s">
        <v>570</v>
      </c>
      <c r="C70" s="103" t="s">
        <v>357</v>
      </c>
      <c r="D70" s="98">
        <v>691.26</v>
      </c>
    </row>
    <row r="71" spans="1:4" x14ac:dyDescent="0.2">
      <c r="A71" s="94"/>
      <c r="B71" s="93" t="s">
        <v>598</v>
      </c>
      <c r="C71" s="103" t="s">
        <v>357</v>
      </c>
      <c r="D71" s="119">
        <v>21393.95</v>
      </c>
    </row>
    <row r="72" spans="1:4" x14ac:dyDescent="0.2">
      <c r="A72" s="79" t="s">
        <v>501</v>
      </c>
      <c r="B72" s="83" t="s">
        <v>502</v>
      </c>
      <c r="C72" s="86" t="s">
        <v>357</v>
      </c>
      <c r="D72" s="85">
        <f>D74+D75</f>
        <v>422043.4</v>
      </c>
    </row>
    <row r="73" spans="1:4" x14ac:dyDescent="0.2">
      <c r="A73" s="79"/>
      <c r="B73" s="133" t="s">
        <v>486</v>
      </c>
      <c r="C73" s="134"/>
      <c r="D73" s="135"/>
    </row>
    <row r="74" spans="1:4" x14ac:dyDescent="0.2">
      <c r="A74" s="99"/>
      <c r="B74" s="100" t="s">
        <v>503</v>
      </c>
      <c r="C74" s="104" t="s">
        <v>357</v>
      </c>
      <c r="D74" s="100">
        <v>178750</v>
      </c>
    </row>
    <row r="75" spans="1:4" ht="14.25" customHeight="1" x14ac:dyDescent="0.2">
      <c r="A75" s="94"/>
      <c r="B75" s="98" t="s">
        <v>571</v>
      </c>
      <c r="C75" s="103" t="s">
        <v>357</v>
      </c>
      <c r="D75" s="98">
        <v>243293.4</v>
      </c>
    </row>
    <row r="76" spans="1:4" x14ac:dyDescent="0.2">
      <c r="A76" s="79" t="s">
        <v>504</v>
      </c>
      <c r="B76" s="83" t="s">
        <v>505</v>
      </c>
      <c r="C76" s="86" t="s">
        <v>357</v>
      </c>
      <c r="D76" s="85">
        <v>0</v>
      </c>
    </row>
    <row r="77" spans="1:4" x14ac:dyDescent="0.2">
      <c r="A77" s="79"/>
      <c r="B77" s="133" t="s">
        <v>486</v>
      </c>
      <c r="C77" s="134"/>
      <c r="D77" s="135"/>
    </row>
    <row r="78" spans="1:4" x14ac:dyDescent="0.2">
      <c r="A78" s="79" t="s">
        <v>506</v>
      </c>
      <c r="B78" s="83" t="s">
        <v>507</v>
      </c>
      <c r="C78" s="86" t="s">
        <v>357</v>
      </c>
      <c r="D78" s="85">
        <f>D80</f>
        <v>958.48</v>
      </c>
    </row>
    <row r="79" spans="1:4" x14ac:dyDescent="0.2">
      <c r="A79" s="79"/>
      <c r="B79" s="133" t="s">
        <v>486</v>
      </c>
      <c r="C79" s="134"/>
      <c r="D79" s="135"/>
    </row>
    <row r="80" spans="1:4" ht="25.5" x14ac:dyDescent="0.2">
      <c r="A80" s="94"/>
      <c r="B80" s="102" t="s">
        <v>575</v>
      </c>
      <c r="C80" s="101" t="s">
        <v>357</v>
      </c>
      <c r="D80" s="102">
        <v>958.48</v>
      </c>
    </row>
    <row r="81" spans="1:4" x14ac:dyDescent="0.2">
      <c r="A81" s="79" t="s">
        <v>508</v>
      </c>
      <c r="B81" s="83" t="s">
        <v>509</v>
      </c>
      <c r="C81" s="86" t="s">
        <v>357</v>
      </c>
      <c r="D81" s="85">
        <f>SUM(D82:D82)</f>
        <v>0</v>
      </c>
    </row>
    <row r="82" spans="1:4" x14ac:dyDescent="0.2">
      <c r="A82" s="79"/>
      <c r="B82" s="133" t="s">
        <v>486</v>
      </c>
      <c r="C82" s="134"/>
      <c r="D82" s="135"/>
    </row>
    <row r="83" spans="1:4" x14ac:dyDescent="0.2">
      <c r="A83" s="79" t="s">
        <v>510</v>
      </c>
      <c r="B83" s="83" t="s">
        <v>511</v>
      </c>
      <c r="C83" s="86" t="s">
        <v>357</v>
      </c>
      <c r="D83" s="85">
        <f>D85+D86+D88+D89+D90+D91+D87</f>
        <v>701045.17999999993</v>
      </c>
    </row>
    <row r="84" spans="1:4" x14ac:dyDescent="0.2">
      <c r="A84" s="79"/>
      <c r="B84" s="133" t="s">
        <v>486</v>
      </c>
      <c r="C84" s="134"/>
      <c r="D84" s="135"/>
    </row>
    <row r="85" spans="1:4" ht="38.25" x14ac:dyDescent="0.2">
      <c r="A85" s="99" t="s">
        <v>572</v>
      </c>
      <c r="B85" s="100" t="s">
        <v>573</v>
      </c>
      <c r="C85" s="104" t="s">
        <v>357</v>
      </c>
      <c r="D85" s="100">
        <v>4289.54</v>
      </c>
    </row>
    <row r="86" spans="1:4" x14ac:dyDescent="0.2">
      <c r="A86" s="94"/>
      <c r="B86" s="93" t="s">
        <v>574</v>
      </c>
      <c r="C86" s="104" t="s">
        <v>357</v>
      </c>
      <c r="D86" s="121">
        <v>389468</v>
      </c>
    </row>
    <row r="87" spans="1:4" x14ac:dyDescent="0.2">
      <c r="A87" s="120"/>
      <c r="B87" s="93" t="s">
        <v>599</v>
      </c>
      <c r="C87" s="104" t="s">
        <v>357</v>
      </c>
      <c r="D87" s="93">
        <v>282961.63</v>
      </c>
    </row>
    <row r="88" spans="1:4" ht="38.25" x14ac:dyDescent="0.2">
      <c r="A88" s="144" t="s">
        <v>586</v>
      </c>
      <c r="B88" s="100" t="s">
        <v>587</v>
      </c>
      <c r="C88" s="104" t="s">
        <v>357</v>
      </c>
      <c r="D88" s="114">
        <v>1068.94</v>
      </c>
    </row>
    <row r="89" spans="1:4" ht="25.5" x14ac:dyDescent="0.2">
      <c r="A89" s="145"/>
      <c r="B89" s="100" t="s">
        <v>588</v>
      </c>
      <c r="C89" s="104" t="s">
        <v>357</v>
      </c>
      <c r="D89" s="114">
        <v>4585.1000000000004</v>
      </c>
    </row>
    <row r="90" spans="1:4" ht="25.5" x14ac:dyDescent="0.2">
      <c r="A90" s="146"/>
      <c r="B90" s="100" t="s">
        <v>589</v>
      </c>
      <c r="C90" s="104" t="s">
        <v>357</v>
      </c>
      <c r="D90" s="114">
        <v>818.48</v>
      </c>
    </row>
    <row r="91" spans="1:4" ht="89.25" x14ac:dyDescent="0.2">
      <c r="A91" s="99" t="s">
        <v>584</v>
      </c>
      <c r="B91" s="112" t="s">
        <v>585</v>
      </c>
      <c r="C91" s="104" t="s">
        <v>357</v>
      </c>
      <c r="D91" s="113">
        <v>17853.490000000002</v>
      </c>
    </row>
    <row r="92" spans="1:4" ht="25.5" x14ac:dyDescent="0.2">
      <c r="A92" s="79" t="s">
        <v>512</v>
      </c>
      <c r="B92" s="80" t="s">
        <v>534</v>
      </c>
      <c r="C92" s="87" t="s">
        <v>357</v>
      </c>
      <c r="D92" s="88">
        <v>0</v>
      </c>
    </row>
    <row r="93" spans="1:4" x14ac:dyDescent="0.2">
      <c r="A93" s="79" t="s">
        <v>532</v>
      </c>
      <c r="B93" s="80" t="s">
        <v>533</v>
      </c>
      <c r="C93" s="87" t="s">
        <v>357</v>
      </c>
      <c r="D93" s="88">
        <v>0</v>
      </c>
    </row>
    <row r="94" spans="1:4" ht="25.5" x14ac:dyDescent="0.2">
      <c r="A94" s="79" t="s">
        <v>513</v>
      </c>
      <c r="B94" s="80" t="s">
        <v>514</v>
      </c>
      <c r="C94" s="87" t="s">
        <v>357</v>
      </c>
      <c r="D94" s="88">
        <v>0</v>
      </c>
    </row>
    <row r="95" spans="1:4" ht="25.5" x14ac:dyDescent="0.2">
      <c r="A95" s="79" t="s">
        <v>515</v>
      </c>
      <c r="B95" s="80" t="s">
        <v>516</v>
      </c>
      <c r="C95" s="87" t="s">
        <v>357</v>
      </c>
      <c r="D95" s="88">
        <v>0</v>
      </c>
    </row>
    <row r="96" spans="1:4" ht="25.5" x14ac:dyDescent="0.2">
      <c r="A96" s="79" t="s">
        <v>517</v>
      </c>
      <c r="B96" s="80" t="s">
        <v>518</v>
      </c>
      <c r="C96" s="87" t="s">
        <v>357</v>
      </c>
      <c r="D96" s="88">
        <v>0</v>
      </c>
    </row>
    <row r="97" spans="1:4" ht="25.5" x14ac:dyDescent="0.2">
      <c r="A97" s="79" t="s">
        <v>519</v>
      </c>
      <c r="B97" s="80" t="s">
        <v>520</v>
      </c>
      <c r="C97" s="87" t="s">
        <v>357</v>
      </c>
      <c r="D97" s="88">
        <v>0</v>
      </c>
    </row>
    <row r="98" spans="1:4" ht="25.5" x14ac:dyDescent="0.2">
      <c r="A98" s="79" t="s">
        <v>521</v>
      </c>
      <c r="B98" s="80" t="s">
        <v>522</v>
      </c>
      <c r="C98" s="87" t="s">
        <v>357</v>
      </c>
      <c r="D98" s="88">
        <v>0</v>
      </c>
    </row>
    <row r="99" spans="1:4" x14ac:dyDescent="0.2">
      <c r="A99" s="79" t="s">
        <v>523</v>
      </c>
      <c r="B99" s="80" t="s">
        <v>524</v>
      </c>
      <c r="C99" s="87" t="s">
        <v>357</v>
      </c>
      <c r="D99" s="88">
        <v>0</v>
      </c>
    </row>
    <row r="100" spans="1:4" ht="38.25" x14ac:dyDescent="0.2">
      <c r="A100" s="79" t="s">
        <v>525</v>
      </c>
      <c r="B100" s="80" t="s">
        <v>526</v>
      </c>
      <c r="C100" s="87" t="s">
        <v>357</v>
      </c>
      <c r="D100" s="88">
        <v>0</v>
      </c>
    </row>
    <row r="101" spans="1:4" ht="51" x14ac:dyDescent="0.2">
      <c r="A101" s="79" t="s">
        <v>527</v>
      </c>
      <c r="B101" s="80" t="s">
        <v>528</v>
      </c>
      <c r="C101" s="87" t="s">
        <v>357</v>
      </c>
      <c r="D101" s="88">
        <v>0</v>
      </c>
    </row>
    <row r="102" spans="1:4" ht="20.100000000000001" customHeight="1" x14ac:dyDescent="0.2">
      <c r="A102" s="79" t="s">
        <v>529</v>
      </c>
      <c r="B102" s="83" t="s">
        <v>530</v>
      </c>
      <c r="C102" s="86" t="s">
        <v>357</v>
      </c>
      <c r="D102" s="89">
        <v>0</v>
      </c>
    </row>
    <row r="103" spans="1:4" ht="12.75" customHeight="1" x14ac:dyDescent="0.2">
      <c r="A103" s="132" t="s">
        <v>168</v>
      </c>
      <c r="B103" s="132"/>
      <c r="C103" s="132"/>
      <c r="D103" s="132"/>
    </row>
    <row r="104" spans="1:4" x14ac:dyDescent="0.2">
      <c r="A104" s="70" t="s">
        <v>375</v>
      </c>
      <c r="B104" s="65" t="s">
        <v>169</v>
      </c>
      <c r="C104" s="71" t="s">
        <v>347</v>
      </c>
      <c r="D104" s="71"/>
    </row>
    <row r="105" spans="1:4" x14ac:dyDescent="0.2">
      <c r="A105" s="70" t="s">
        <v>376</v>
      </c>
      <c r="B105" s="65" t="s">
        <v>170</v>
      </c>
      <c r="C105" s="71" t="s">
        <v>347</v>
      </c>
      <c r="D105" s="71"/>
    </row>
    <row r="106" spans="1:4" ht="25.5" x14ac:dyDescent="0.2">
      <c r="A106" s="70" t="s">
        <v>377</v>
      </c>
      <c r="B106" s="65" t="s">
        <v>171</v>
      </c>
      <c r="C106" s="71" t="s">
        <v>347</v>
      </c>
      <c r="D106" s="71"/>
    </row>
    <row r="107" spans="1:4" x14ac:dyDescent="0.2">
      <c r="A107" s="70" t="s">
        <v>378</v>
      </c>
      <c r="B107" s="65" t="s">
        <v>172</v>
      </c>
      <c r="C107" s="71" t="s">
        <v>357</v>
      </c>
      <c r="D107" s="71"/>
    </row>
    <row r="108" spans="1:4" x14ac:dyDescent="0.2">
      <c r="A108" s="132" t="s">
        <v>36</v>
      </c>
      <c r="B108" s="132"/>
      <c r="C108" s="132"/>
      <c r="D108" s="132"/>
    </row>
    <row r="109" spans="1:4" ht="25.5" x14ac:dyDescent="0.2">
      <c r="A109" s="70" t="s">
        <v>379</v>
      </c>
      <c r="B109" s="65" t="s">
        <v>37</v>
      </c>
      <c r="C109" s="71" t="s">
        <v>357</v>
      </c>
      <c r="D109" s="90">
        <f>D111</f>
        <v>0</v>
      </c>
    </row>
    <row r="110" spans="1:4" x14ac:dyDescent="0.2">
      <c r="A110" s="70" t="s">
        <v>380</v>
      </c>
      <c r="B110" s="72" t="s">
        <v>473</v>
      </c>
      <c r="C110" s="71" t="s">
        <v>357</v>
      </c>
      <c r="D110" s="68"/>
    </row>
    <row r="111" spans="1:4" x14ac:dyDescent="0.2">
      <c r="A111" s="70" t="s">
        <v>381</v>
      </c>
      <c r="B111" s="72" t="s">
        <v>474</v>
      </c>
      <c r="C111" s="71" t="s">
        <v>357</v>
      </c>
      <c r="D111" s="91">
        <v>0</v>
      </c>
    </row>
    <row r="112" spans="1:4" ht="25.5" x14ac:dyDescent="0.2">
      <c r="A112" s="70" t="s">
        <v>382</v>
      </c>
      <c r="B112" s="65" t="s">
        <v>38</v>
      </c>
      <c r="C112" s="71" t="s">
        <v>357</v>
      </c>
      <c r="D112" s="92">
        <f>D114+D109</f>
        <v>193185.45999999996</v>
      </c>
    </row>
    <row r="113" spans="1:4" x14ac:dyDescent="0.2">
      <c r="A113" s="70" t="s">
        <v>383</v>
      </c>
      <c r="B113" s="72" t="s">
        <v>473</v>
      </c>
      <c r="C113" s="71" t="s">
        <v>357</v>
      </c>
      <c r="D113" s="71"/>
    </row>
    <row r="114" spans="1:4" ht="14.25" customHeight="1" x14ac:dyDescent="0.2">
      <c r="A114" s="54" t="s">
        <v>384</v>
      </c>
      <c r="B114" s="57" t="s">
        <v>474</v>
      </c>
      <c r="C114" s="56" t="s">
        <v>357</v>
      </c>
      <c r="D114" s="58">
        <f>D25</f>
        <v>193185.45999999996</v>
      </c>
    </row>
    <row r="115" spans="1:4" x14ac:dyDescent="0.2">
      <c r="A115" s="130" t="s">
        <v>173</v>
      </c>
      <c r="B115" s="130"/>
      <c r="C115" s="130"/>
      <c r="D115" s="130"/>
    </row>
    <row r="116" spans="1:4" x14ac:dyDescent="0.2">
      <c r="A116" s="54" t="s">
        <v>414</v>
      </c>
      <c r="B116" s="59" t="s">
        <v>415</v>
      </c>
      <c r="C116" s="56" t="s">
        <v>326</v>
      </c>
      <c r="D116" s="56"/>
    </row>
    <row r="117" spans="1:4" x14ac:dyDescent="0.2">
      <c r="A117" s="54" t="s">
        <v>416</v>
      </c>
      <c r="B117" s="55" t="s">
        <v>406</v>
      </c>
      <c r="C117" s="56" t="s">
        <v>326</v>
      </c>
      <c r="D117" s="56" t="s">
        <v>225</v>
      </c>
    </row>
    <row r="118" spans="1:4" x14ac:dyDescent="0.2">
      <c r="A118" s="54" t="s">
        <v>417</v>
      </c>
      <c r="B118" s="55" t="s">
        <v>39</v>
      </c>
      <c r="C118" s="56" t="s">
        <v>27</v>
      </c>
      <c r="D118" s="60">
        <v>0</v>
      </c>
    </row>
    <row r="119" spans="1:4" ht="12.75" customHeight="1" x14ac:dyDescent="0.2">
      <c r="A119" s="54" t="s">
        <v>418</v>
      </c>
      <c r="B119" s="55" t="s">
        <v>92</v>
      </c>
      <c r="C119" s="56" t="s">
        <v>357</v>
      </c>
      <c r="D119" s="61">
        <v>0</v>
      </c>
    </row>
    <row r="120" spans="1:4" x14ac:dyDescent="0.2">
      <c r="A120" s="54" t="s">
        <v>419</v>
      </c>
      <c r="B120" s="55" t="s">
        <v>174</v>
      </c>
      <c r="C120" s="56" t="s">
        <v>357</v>
      </c>
      <c r="D120" s="61">
        <v>0</v>
      </c>
    </row>
    <row r="121" spans="1:4" x14ac:dyDescent="0.2">
      <c r="A121" s="54" t="s">
        <v>420</v>
      </c>
      <c r="B121" s="55" t="s">
        <v>175</v>
      </c>
      <c r="C121" s="56" t="s">
        <v>357</v>
      </c>
      <c r="D121" s="61">
        <v>0</v>
      </c>
    </row>
    <row r="122" spans="1:4" ht="25.5" x14ac:dyDescent="0.2">
      <c r="A122" s="54" t="s">
        <v>421</v>
      </c>
      <c r="B122" s="55" t="s">
        <v>176</v>
      </c>
      <c r="C122" s="56" t="s">
        <v>357</v>
      </c>
      <c r="D122" s="61">
        <v>0</v>
      </c>
    </row>
    <row r="123" spans="1:4" ht="25.5" x14ac:dyDescent="0.2">
      <c r="A123" s="54" t="s">
        <v>422</v>
      </c>
      <c r="B123" s="55" t="s">
        <v>177</v>
      </c>
      <c r="C123" s="56" t="s">
        <v>357</v>
      </c>
      <c r="D123" s="61">
        <v>0</v>
      </c>
    </row>
    <row r="124" spans="1:4" ht="25.5" x14ac:dyDescent="0.2">
      <c r="A124" s="54" t="s">
        <v>423</v>
      </c>
      <c r="B124" s="55" t="s">
        <v>178</v>
      </c>
      <c r="C124" s="56" t="s">
        <v>357</v>
      </c>
      <c r="D124" s="61">
        <v>0</v>
      </c>
    </row>
    <row r="125" spans="1:4" ht="25.5" x14ac:dyDescent="0.2">
      <c r="A125" s="54" t="s">
        <v>393</v>
      </c>
      <c r="B125" s="55" t="s">
        <v>179</v>
      </c>
      <c r="C125" s="56" t="s">
        <v>357</v>
      </c>
      <c r="D125" s="61"/>
    </row>
    <row r="126" spans="1:4" x14ac:dyDescent="0.2">
      <c r="A126" s="54" t="s">
        <v>414</v>
      </c>
      <c r="B126" s="59" t="s">
        <v>424</v>
      </c>
      <c r="C126" s="56" t="s">
        <v>326</v>
      </c>
      <c r="D126" s="56"/>
    </row>
    <row r="127" spans="1:4" x14ac:dyDescent="0.2">
      <c r="A127" s="54" t="s">
        <v>425</v>
      </c>
      <c r="B127" s="55" t="s">
        <v>406</v>
      </c>
      <c r="C127" s="56" t="s">
        <v>326</v>
      </c>
      <c r="D127" s="62" t="s">
        <v>224</v>
      </c>
    </row>
    <row r="128" spans="1:4" x14ac:dyDescent="0.2">
      <c r="A128" s="54" t="s">
        <v>426</v>
      </c>
      <c r="B128" s="55" t="s">
        <v>39</v>
      </c>
      <c r="C128" s="56" t="s">
        <v>27</v>
      </c>
      <c r="D128" s="63">
        <v>0</v>
      </c>
    </row>
    <row r="129" spans="1:4" x14ac:dyDescent="0.2">
      <c r="A129" s="54" t="s">
        <v>427</v>
      </c>
      <c r="B129" s="55" t="s">
        <v>92</v>
      </c>
      <c r="C129" s="56" t="s">
        <v>357</v>
      </c>
      <c r="D129" s="61">
        <v>0</v>
      </c>
    </row>
    <row r="130" spans="1:4" x14ac:dyDescent="0.2">
      <c r="A130" s="54" t="s">
        <v>428</v>
      </c>
      <c r="B130" s="55" t="s">
        <v>174</v>
      </c>
      <c r="C130" s="56" t="s">
        <v>357</v>
      </c>
      <c r="D130" s="61">
        <v>0</v>
      </c>
    </row>
    <row r="131" spans="1:4" x14ac:dyDescent="0.2">
      <c r="A131" s="54" t="s">
        <v>429</v>
      </c>
      <c r="B131" s="55" t="s">
        <v>175</v>
      </c>
      <c r="C131" s="56" t="s">
        <v>357</v>
      </c>
      <c r="D131" s="61">
        <v>0</v>
      </c>
    </row>
    <row r="132" spans="1:4" ht="25.5" x14ac:dyDescent="0.2">
      <c r="A132" s="54" t="s">
        <v>430</v>
      </c>
      <c r="B132" s="55" t="s">
        <v>176</v>
      </c>
      <c r="C132" s="56" t="s">
        <v>357</v>
      </c>
      <c r="D132" s="61">
        <v>0</v>
      </c>
    </row>
    <row r="133" spans="1:4" ht="25.5" x14ac:dyDescent="0.2">
      <c r="A133" s="54" t="s">
        <v>431</v>
      </c>
      <c r="B133" s="55" t="s">
        <v>177</v>
      </c>
      <c r="C133" s="56" t="s">
        <v>357</v>
      </c>
      <c r="D133" s="61">
        <f>D130</f>
        <v>0</v>
      </c>
    </row>
    <row r="134" spans="1:4" ht="25.5" x14ac:dyDescent="0.2">
      <c r="A134" s="54" t="s">
        <v>432</v>
      </c>
      <c r="B134" s="55" t="s">
        <v>178</v>
      </c>
      <c r="C134" s="56" t="s">
        <v>357</v>
      </c>
      <c r="D134" s="61">
        <f>D131</f>
        <v>0</v>
      </c>
    </row>
    <row r="135" spans="1:4" x14ac:dyDescent="0.2">
      <c r="A135" s="54" t="s">
        <v>433</v>
      </c>
      <c r="B135" s="59" t="s">
        <v>434</v>
      </c>
      <c r="C135" s="56" t="s">
        <v>326</v>
      </c>
      <c r="D135" s="56"/>
    </row>
    <row r="136" spans="1:4" x14ac:dyDescent="0.2">
      <c r="A136" s="54" t="s">
        <v>435</v>
      </c>
      <c r="B136" s="55" t="s">
        <v>406</v>
      </c>
      <c r="C136" s="56" t="s">
        <v>326</v>
      </c>
      <c r="D136" s="62" t="s">
        <v>224</v>
      </c>
    </row>
    <row r="137" spans="1:4" x14ac:dyDescent="0.2">
      <c r="A137" s="54" t="s">
        <v>436</v>
      </c>
      <c r="B137" s="55" t="s">
        <v>39</v>
      </c>
      <c r="C137" s="56" t="s">
        <v>27</v>
      </c>
      <c r="D137" s="63">
        <f>D138/((33.31*6+35.38*6)/12)</f>
        <v>0</v>
      </c>
    </row>
    <row r="138" spans="1:4" x14ac:dyDescent="0.2">
      <c r="A138" s="54" t="s">
        <v>437</v>
      </c>
      <c r="B138" s="55" t="s">
        <v>92</v>
      </c>
      <c r="C138" s="56" t="s">
        <v>357</v>
      </c>
      <c r="D138" s="61">
        <v>0</v>
      </c>
    </row>
    <row r="139" spans="1:4" x14ac:dyDescent="0.2">
      <c r="A139" s="54" t="s">
        <v>438</v>
      </c>
      <c r="B139" s="55" t="s">
        <v>174</v>
      </c>
      <c r="C139" s="56" t="s">
        <v>357</v>
      </c>
      <c r="D139" s="61">
        <v>0</v>
      </c>
    </row>
    <row r="140" spans="1:4" ht="15" customHeight="1" x14ac:dyDescent="0.2">
      <c r="A140" s="54" t="s">
        <v>439</v>
      </c>
      <c r="B140" s="55" t="s">
        <v>175</v>
      </c>
      <c r="C140" s="56" t="s">
        <v>357</v>
      </c>
      <c r="D140" s="61">
        <f>D138-D139</f>
        <v>0</v>
      </c>
    </row>
    <row r="141" spans="1:4" ht="25.5" x14ac:dyDescent="0.2">
      <c r="A141" s="54" t="s">
        <v>440</v>
      </c>
      <c r="B141" s="55" t="s">
        <v>176</v>
      </c>
      <c r="C141" s="56" t="s">
        <v>357</v>
      </c>
      <c r="D141" s="61">
        <f>D138</f>
        <v>0</v>
      </c>
    </row>
    <row r="142" spans="1:4" ht="25.5" x14ac:dyDescent="0.2">
      <c r="A142" s="54" t="s">
        <v>441</v>
      </c>
      <c r="B142" s="55" t="s">
        <v>177</v>
      </c>
      <c r="C142" s="56" t="s">
        <v>357</v>
      </c>
      <c r="D142" s="61">
        <f>D139</f>
        <v>0</v>
      </c>
    </row>
    <row r="143" spans="1:4" ht="25.5" x14ac:dyDescent="0.2">
      <c r="A143" s="54" t="s">
        <v>442</v>
      </c>
      <c r="B143" s="55" t="s">
        <v>178</v>
      </c>
      <c r="C143" s="56" t="s">
        <v>357</v>
      </c>
      <c r="D143" s="61">
        <f>D140</f>
        <v>0</v>
      </c>
    </row>
    <row r="144" spans="1:4" x14ac:dyDescent="0.2">
      <c r="A144" s="54" t="s">
        <v>443</v>
      </c>
      <c r="B144" s="59" t="s">
        <v>444</v>
      </c>
      <c r="C144" s="56" t="s">
        <v>326</v>
      </c>
      <c r="D144" s="62"/>
    </row>
    <row r="145" spans="1:4" x14ac:dyDescent="0.2">
      <c r="A145" s="54" t="s">
        <v>445</v>
      </c>
      <c r="B145" s="55" t="s">
        <v>406</v>
      </c>
      <c r="C145" s="56" t="s">
        <v>326</v>
      </c>
      <c r="D145" s="62" t="s">
        <v>224</v>
      </c>
    </row>
    <row r="146" spans="1:4" x14ac:dyDescent="0.2">
      <c r="A146" s="54" t="s">
        <v>446</v>
      </c>
      <c r="B146" s="55" t="s">
        <v>39</v>
      </c>
      <c r="C146" s="56" t="s">
        <v>27</v>
      </c>
      <c r="D146" s="63">
        <f>D147/((28.84*6+30.73*6)/12)</f>
        <v>0</v>
      </c>
    </row>
    <row r="147" spans="1:4" x14ac:dyDescent="0.2">
      <c r="A147" s="54" t="s">
        <v>447</v>
      </c>
      <c r="B147" s="55" t="s">
        <v>92</v>
      </c>
      <c r="C147" s="56" t="s">
        <v>357</v>
      </c>
      <c r="D147" s="61">
        <v>0</v>
      </c>
    </row>
    <row r="148" spans="1:4" x14ac:dyDescent="0.2">
      <c r="A148" s="54" t="s">
        <v>448</v>
      </c>
      <c r="B148" s="55" t="s">
        <v>174</v>
      </c>
      <c r="C148" s="56" t="s">
        <v>357</v>
      </c>
      <c r="D148" s="61">
        <v>0</v>
      </c>
    </row>
    <row r="149" spans="1:4" x14ac:dyDescent="0.2">
      <c r="A149" s="54" t="s">
        <v>449</v>
      </c>
      <c r="B149" s="55" t="s">
        <v>175</v>
      </c>
      <c r="C149" s="56" t="s">
        <v>357</v>
      </c>
      <c r="D149" s="61">
        <f>D147-D148</f>
        <v>0</v>
      </c>
    </row>
    <row r="150" spans="1:4" ht="25.5" x14ac:dyDescent="0.2">
      <c r="A150" s="54" t="s">
        <v>450</v>
      </c>
      <c r="B150" s="55" t="s">
        <v>176</v>
      </c>
      <c r="C150" s="56" t="s">
        <v>357</v>
      </c>
      <c r="D150" s="61">
        <f>D147</f>
        <v>0</v>
      </c>
    </row>
    <row r="151" spans="1:4" ht="25.5" x14ac:dyDescent="0.2">
      <c r="A151" s="54" t="s">
        <v>451</v>
      </c>
      <c r="B151" s="55" t="s">
        <v>177</v>
      </c>
      <c r="C151" s="56" t="s">
        <v>357</v>
      </c>
      <c r="D151" s="61">
        <f>D148</f>
        <v>0</v>
      </c>
    </row>
    <row r="152" spans="1:4" ht="25.5" x14ac:dyDescent="0.2">
      <c r="A152" s="54" t="s">
        <v>452</v>
      </c>
      <c r="B152" s="55" t="s">
        <v>178</v>
      </c>
      <c r="C152" s="56" t="s">
        <v>357</v>
      </c>
      <c r="D152" s="61">
        <f>D149</f>
        <v>0</v>
      </c>
    </row>
    <row r="153" spans="1:4" x14ac:dyDescent="0.2">
      <c r="A153" s="54" t="s">
        <v>453</v>
      </c>
      <c r="B153" s="59" t="s">
        <v>454</v>
      </c>
      <c r="C153" s="56" t="s">
        <v>326</v>
      </c>
      <c r="D153" s="56"/>
    </row>
    <row r="154" spans="1:4" x14ac:dyDescent="0.2">
      <c r="A154" s="54" t="s">
        <v>455</v>
      </c>
      <c r="B154" s="55" t="s">
        <v>406</v>
      </c>
      <c r="C154" s="56" t="s">
        <v>326</v>
      </c>
      <c r="D154" s="62" t="s">
        <v>407</v>
      </c>
    </row>
    <row r="155" spans="1:4" x14ac:dyDescent="0.2">
      <c r="A155" s="54" t="s">
        <v>456</v>
      </c>
      <c r="B155" s="55" t="s">
        <v>39</v>
      </c>
      <c r="C155" s="56" t="s">
        <v>27</v>
      </c>
      <c r="D155" s="63">
        <f>D156/((5.38*6+5.56*6)/12)</f>
        <v>0</v>
      </c>
    </row>
    <row r="156" spans="1:4" x14ac:dyDescent="0.2">
      <c r="A156" s="54" t="s">
        <v>457</v>
      </c>
      <c r="B156" s="55" t="s">
        <v>92</v>
      </c>
      <c r="C156" s="56" t="s">
        <v>357</v>
      </c>
      <c r="D156" s="61">
        <v>0</v>
      </c>
    </row>
    <row r="157" spans="1:4" x14ac:dyDescent="0.2">
      <c r="A157" s="54" t="s">
        <v>458</v>
      </c>
      <c r="B157" s="55" t="s">
        <v>174</v>
      </c>
      <c r="C157" s="56" t="s">
        <v>357</v>
      </c>
      <c r="D157" s="61">
        <v>0</v>
      </c>
    </row>
    <row r="158" spans="1:4" x14ac:dyDescent="0.2">
      <c r="A158" s="54" t="s">
        <v>459</v>
      </c>
      <c r="B158" s="55" t="s">
        <v>175</v>
      </c>
      <c r="C158" s="56" t="s">
        <v>357</v>
      </c>
      <c r="D158" s="61">
        <f>D156-D157</f>
        <v>0</v>
      </c>
    </row>
    <row r="159" spans="1:4" ht="25.5" x14ac:dyDescent="0.2">
      <c r="A159" s="54" t="s">
        <v>460</v>
      </c>
      <c r="B159" s="55" t="s">
        <v>176</v>
      </c>
      <c r="C159" s="56" t="s">
        <v>357</v>
      </c>
      <c r="D159" s="61">
        <f>D156</f>
        <v>0</v>
      </c>
    </row>
    <row r="160" spans="1:4" ht="25.5" x14ac:dyDescent="0.2">
      <c r="A160" s="54" t="s">
        <v>461</v>
      </c>
      <c r="B160" s="55" t="s">
        <v>177</v>
      </c>
      <c r="C160" s="56" t="s">
        <v>357</v>
      </c>
      <c r="D160" s="61">
        <f>D157</f>
        <v>0</v>
      </c>
    </row>
    <row r="161" spans="1:4" ht="25.5" x14ac:dyDescent="0.2">
      <c r="A161" s="52" t="s">
        <v>462</v>
      </c>
      <c r="B161" s="55" t="s">
        <v>178</v>
      </c>
      <c r="C161" s="53" t="s">
        <v>357</v>
      </c>
      <c r="D161" s="61">
        <f>D158</f>
        <v>0</v>
      </c>
    </row>
    <row r="162" spans="1:4" x14ac:dyDescent="0.2">
      <c r="A162" s="130" t="s">
        <v>180</v>
      </c>
      <c r="B162" s="130"/>
      <c r="C162" s="130"/>
      <c r="D162" s="130"/>
    </row>
    <row r="163" spans="1:4" x14ac:dyDescent="0.2">
      <c r="A163" s="52" t="s">
        <v>395</v>
      </c>
      <c r="B163" s="64" t="s">
        <v>169</v>
      </c>
      <c r="C163" s="53" t="s">
        <v>347</v>
      </c>
      <c r="D163" s="56"/>
    </row>
    <row r="164" spans="1:4" x14ac:dyDescent="0.2">
      <c r="A164" s="52" t="s">
        <v>396</v>
      </c>
      <c r="B164" s="64" t="s">
        <v>170</v>
      </c>
      <c r="C164" s="53" t="s">
        <v>347</v>
      </c>
      <c r="D164" s="56"/>
    </row>
    <row r="165" spans="1:4" ht="25.5" x14ac:dyDescent="0.2">
      <c r="A165" s="52" t="s">
        <v>397</v>
      </c>
      <c r="B165" s="64" t="s">
        <v>171</v>
      </c>
      <c r="C165" s="53" t="s">
        <v>347</v>
      </c>
      <c r="D165" s="56"/>
    </row>
    <row r="166" spans="1:4" x14ac:dyDescent="0.2">
      <c r="A166" s="18" t="s">
        <v>398</v>
      </c>
      <c r="B166" s="26" t="s">
        <v>172</v>
      </c>
      <c r="C166" s="20" t="s">
        <v>357</v>
      </c>
      <c r="D166" s="42"/>
    </row>
    <row r="167" spans="1:4" x14ac:dyDescent="0.2">
      <c r="A167" s="131" t="s">
        <v>181</v>
      </c>
      <c r="B167" s="131"/>
      <c r="C167" s="131"/>
      <c r="D167" s="131"/>
    </row>
    <row r="168" spans="1:4" x14ac:dyDescent="0.2">
      <c r="A168" s="18" t="s">
        <v>399</v>
      </c>
      <c r="B168" s="26" t="s">
        <v>182</v>
      </c>
      <c r="C168" s="20" t="s">
        <v>347</v>
      </c>
      <c r="D168" s="24"/>
    </row>
    <row r="169" spans="1:4" x14ac:dyDescent="0.2">
      <c r="A169" s="18" t="s">
        <v>25</v>
      </c>
      <c r="B169" s="26" t="s">
        <v>183</v>
      </c>
      <c r="C169" s="20" t="s">
        <v>347</v>
      </c>
      <c r="D169" s="24"/>
    </row>
    <row r="170" spans="1:4" ht="25.5" x14ac:dyDescent="0.2">
      <c r="A170" s="18" t="s">
        <v>400</v>
      </c>
      <c r="B170" s="26" t="s">
        <v>184</v>
      </c>
      <c r="C170" s="20" t="s">
        <v>357</v>
      </c>
      <c r="D170" s="24"/>
    </row>
  </sheetData>
  <mergeCells count="23">
    <mergeCell ref="A8:D8"/>
    <mergeCell ref="A26:D26"/>
    <mergeCell ref="A108:D108"/>
    <mergeCell ref="A115:D115"/>
    <mergeCell ref="B31:D31"/>
    <mergeCell ref="B37:D37"/>
    <mergeCell ref="B64:D64"/>
    <mergeCell ref="B73:D73"/>
    <mergeCell ref="B77:D77"/>
    <mergeCell ref="B79:D79"/>
    <mergeCell ref="B84:D84"/>
    <mergeCell ref="A63:A64"/>
    <mergeCell ref="A44:A47"/>
    <mergeCell ref="A49:A50"/>
    <mergeCell ref="A88:A90"/>
    <mergeCell ref="A162:D162"/>
    <mergeCell ref="A167:D167"/>
    <mergeCell ref="A103:D103"/>
    <mergeCell ref="B82:D82"/>
    <mergeCell ref="A38:A39"/>
    <mergeCell ref="A40:A41"/>
    <mergeCell ref="A42:A43"/>
    <mergeCell ref="A56:A5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0" fitToWidth="4" fitToHeight="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1901</v>
      </c>
      <c r="C4" s="5" t="s">
        <v>137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2001</v>
      </c>
      <c r="C4" s="5" t="s">
        <v>137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2101</v>
      </c>
      <c r="C4" s="5" t="s">
        <v>137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2201</v>
      </c>
      <c r="C4" s="5" t="s">
        <v>137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2301</v>
      </c>
      <c r="C4" s="5" t="s">
        <v>137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2401</v>
      </c>
      <c r="C4" s="5" t="s">
        <v>137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2501</v>
      </c>
      <c r="C4" s="5" t="s">
        <v>137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2601</v>
      </c>
      <c r="C4" s="5" t="s">
        <v>137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2701</v>
      </c>
      <c r="C4" s="5" t="s">
        <v>137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50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9" t="s">
        <v>317</v>
      </c>
      <c r="C4" s="5" t="s">
        <v>105</v>
      </c>
    </row>
    <row r="5" spans="1:3" ht="13.5" thickBot="1" x14ac:dyDescent="0.25">
      <c r="A5" s="1" t="s">
        <v>16</v>
      </c>
      <c r="B5" s="39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39" t="s">
        <v>312</v>
      </c>
      <c r="C4" s="5" t="s">
        <v>107</v>
      </c>
    </row>
    <row r="5" spans="1:3" ht="13.5" thickBot="1" x14ac:dyDescent="0.25">
      <c r="A5" s="1" t="s">
        <v>16</v>
      </c>
      <c r="B5" s="39" t="s">
        <v>313</v>
      </c>
      <c r="C5" s="5" t="s">
        <v>108</v>
      </c>
    </row>
    <row r="6" spans="1:3" ht="13.5" thickBot="1" x14ac:dyDescent="0.25">
      <c r="A6" s="1" t="s">
        <v>359</v>
      </c>
      <c r="B6" s="39" t="s">
        <v>314</v>
      </c>
      <c r="C6" s="5" t="s">
        <v>109</v>
      </c>
    </row>
    <row r="7" spans="1:3" ht="13.5" thickBot="1" x14ac:dyDescent="0.25">
      <c r="A7" s="1" t="s">
        <v>17</v>
      </c>
      <c r="B7" s="39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501</v>
      </c>
      <c r="C4" s="5" t="s">
        <v>114</v>
      </c>
    </row>
    <row r="5" spans="1:3" ht="13.5" thickBot="1" x14ac:dyDescent="0.25">
      <c r="A5" s="14" t="s">
        <v>16</v>
      </c>
      <c r="B5" s="2">
        <v>502</v>
      </c>
      <c r="C5" s="5" t="s">
        <v>115</v>
      </c>
    </row>
    <row r="6" spans="1:3" ht="13.5" thickBot="1" x14ac:dyDescent="0.25">
      <c r="A6" s="14" t="s">
        <v>359</v>
      </c>
      <c r="B6" s="2">
        <v>503</v>
      </c>
      <c r="C6" s="5" t="s">
        <v>116</v>
      </c>
    </row>
    <row r="7" spans="1:3" ht="13.5" thickBot="1" x14ac:dyDescent="0.25">
      <c r="A7" s="14" t="s">
        <v>17</v>
      </c>
      <c r="B7" s="2">
        <v>504</v>
      </c>
      <c r="C7" s="5" t="s">
        <v>117</v>
      </c>
    </row>
    <row r="8" spans="1:3" ht="13.5" thickBot="1" x14ac:dyDescent="0.25">
      <c r="A8" s="14" t="s">
        <v>18</v>
      </c>
      <c r="B8" s="2">
        <v>505</v>
      </c>
      <c r="C8" s="5" t="s">
        <v>118</v>
      </c>
    </row>
    <row r="9" spans="1:3" ht="13.5" thickBot="1" x14ac:dyDescent="0.25">
      <c r="A9" s="14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601</v>
      </c>
      <c r="C4" s="5" t="s">
        <v>120</v>
      </c>
    </row>
    <row r="5" spans="1:3" ht="13.5" thickBot="1" x14ac:dyDescent="0.25">
      <c r="A5" s="15" t="s">
        <v>16</v>
      </c>
      <c r="B5" s="2">
        <v>602</v>
      </c>
      <c r="C5" s="5" t="s">
        <v>121</v>
      </c>
    </row>
    <row r="6" spans="1:3" ht="13.5" thickBot="1" x14ac:dyDescent="0.25">
      <c r="A6" s="15" t="s">
        <v>359</v>
      </c>
      <c r="B6" s="2">
        <v>603</v>
      </c>
      <c r="C6" s="5" t="s">
        <v>122</v>
      </c>
    </row>
    <row r="7" spans="1:3" ht="13.5" thickBot="1" x14ac:dyDescent="0.25">
      <c r="A7" s="15" t="s">
        <v>17</v>
      </c>
      <c r="B7" s="2">
        <v>604</v>
      </c>
      <c r="C7" s="5" t="s">
        <v>123</v>
      </c>
    </row>
    <row r="8" spans="1:3" ht="13.5" thickBot="1" x14ac:dyDescent="0.25">
      <c r="A8" s="15" t="s">
        <v>18</v>
      </c>
      <c r="B8" s="2">
        <v>605</v>
      </c>
      <c r="C8" s="5" t="s">
        <v>124</v>
      </c>
    </row>
    <row r="9" spans="1:3" ht="13.5" thickBot="1" x14ac:dyDescent="0.25">
      <c r="A9" s="15" t="s">
        <v>19</v>
      </c>
      <c r="B9" s="2">
        <v>606</v>
      </c>
      <c r="C9" s="5" t="s">
        <v>125</v>
      </c>
    </row>
    <row r="10" spans="1:3" ht="13.5" thickBot="1" x14ac:dyDescent="0.25">
      <c r="A10" s="15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701</v>
      </c>
      <c r="C4" s="5" t="s">
        <v>138</v>
      </c>
    </row>
    <row r="5" spans="1:3" ht="13.5" thickBot="1" x14ac:dyDescent="0.25">
      <c r="A5" s="14" t="s">
        <v>16</v>
      </c>
      <c r="B5" s="2">
        <v>702</v>
      </c>
      <c r="C5" s="5" t="s">
        <v>139</v>
      </c>
    </row>
    <row r="6" spans="1:3" ht="13.5" thickBot="1" x14ac:dyDescent="0.25">
      <c r="A6" s="14" t="s">
        <v>359</v>
      </c>
      <c r="B6" s="2">
        <v>703</v>
      </c>
      <c r="C6" s="5" t="s">
        <v>140</v>
      </c>
    </row>
    <row r="7" spans="1:3" ht="13.5" thickBot="1" x14ac:dyDescent="0.25">
      <c r="A7" s="14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2016-12-12T11:16:11Z</cp:lastPrinted>
  <dcterms:created xsi:type="dcterms:W3CDTF">1996-10-08T23:32:33Z</dcterms:created>
  <dcterms:modified xsi:type="dcterms:W3CDTF">2023-03-28T08:23:44Z</dcterms:modified>
</cp:coreProperties>
</file>