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2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37" i="13" l="1"/>
  <c r="D92" i="13" l="1"/>
  <c r="D113" i="13" l="1"/>
  <c r="D108" i="13"/>
  <c r="D105" i="13"/>
  <c r="D100" i="13"/>
  <c r="D30" i="13"/>
  <c r="D29" i="13" s="1"/>
  <c r="D125" i="13"/>
  <c r="D171" i="13" l="1"/>
  <c r="D162" i="13"/>
  <c r="D153" i="13"/>
  <c r="D9" i="13" l="1"/>
  <c r="D134" i="13"/>
  <c r="D167" i="13"/>
  <c r="D165" i="13"/>
  <c r="D168" i="13" s="1"/>
  <c r="D176" i="13"/>
  <c r="D175" i="13"/>
  <c r="D174" i="13"/>
  <c r="D177" i="13" s="1"/>
  <c r="D158" i="13"/>
  <c r="D157" i="13"/>
  <c r="D156" i="13"/>
  <c r="D159" i="13" s="1"/>
  <c r="D148" i="13"/>
  <c r="D147" i="13"/>
  <c r="D149" i="13"/>
  <c r="D166" i="13"/>
  <c r="D25" i="13" l="1"/>
  <c r="D23" i="13" s="1"/>
  <c r="D139" i="13" l="1"/>
  <c r="D137" i="13" s="1"/>
</calcChain>
</file>

<file path=xl/sharedStrings.xml><?xml version="1.0" encoding="utf-8"?>
<sst xmlns="http://schemas.openxmlformats.org/spreadsheetml/2006/main" count="1231" uniqueCount="597">
  <si>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</si>
  <si>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</si>
  <si>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</si>
  <si>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</si>
  <si>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</si>
  <si>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</si>
  <si>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</si>
  <si>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</si>
  <si>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</si>
  <si>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</si>
  <si>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</si>
  <si>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</si>
  <si>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</si>
  <si>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</si>
  <si>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</si>
  <si>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</si>
  <si>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</si>
  <si>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</si>
  <si>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</si>
  <si>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</si>
  <si>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</si>
  <si>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</si>
  <si>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</si>
  <si>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</si>
  <si>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</si>
  <si>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</si>
  <si>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</si>
  <si>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</si>
  <si>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</si>
  <si>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</si>
  <si>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</si>
  <si>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</si>
  <si>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</si>
  <si>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</si>
  <si>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</si>
  <si>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</si>
  <si>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</si>
  <si>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</si>
  <si>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</si>
  <si>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</si>
  <si>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</si>
  <si>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</si>
  <si>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</si>
  <si>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</si>
  <si>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</si>
  <si>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</si>
  <si>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</si>
  <si>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</si>
  <si>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</si>
  <si>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</si>
  <si>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</si>
  <si>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</si>
  <si>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</si>
  <si>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</si>
  <si>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</si>
  <si>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</si>
  <si>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</si>
  <si>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</si>
  <si>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</si>
  <si>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</si>
  <si>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</si>
  <si>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</si>
  <si>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</si>
  <si>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</si>
  <si>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</si>
  <si>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</si>
  <si>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</si>
  <si>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</si>
  <si>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</si>
  <si>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</si>
  <si>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</si>
  <si>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</si>
  <si>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</si>
  <si>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</si>
  <si>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</si>
  <si>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</si>
  <si>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</si>
  <si>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</si>
  <si>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</si>
  <si>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</si>
  <si>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</si>
  <si>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</si>
  <si>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</si>
  <si>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</si>
  <si>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</si>
  <si>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</si>
  <si>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</si>
  <si>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</si>
  <si>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</si>
  <si>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</si>
  <si>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</si>
  <si>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</si>
  <si>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</si>
  <si>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</si>
  <si>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</si>
  <si>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</si>
  <si>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</si>
  <si>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</si>
  <si>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</si>
  <si>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</si>
  <si>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</si>
  <si>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</si>
  <si>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</si>
  <si>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</si>
  <si>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</si>
  <si>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</si>
  <si>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</si>
  <si>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</si>
  <si>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</si>
  <si>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</si>
  <si>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</si>
  <si>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</si>
  <si>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</si>
  <si>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</si>
  <si>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</si>
  <si>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</si>
  <si>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</si>
  <si>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</si>
  <si>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</si>
  <si>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</si>
  <si>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</si>
  <si>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</si>
  <si>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</si>
  <si>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</si>
  <si>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</si>
  <si>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</si>
  <si>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</si>
  <si>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</si>
  <si>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</si>
  <si>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</si>
  <si>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</si>
  <si>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</si>
  <si>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</si>
  <si>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</si>
  <si>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</si>
  <si>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</si>
  <si>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</si>
  <si>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</si>
  <si>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</si>
  <si>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</si>
  <si>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</si>
  <si>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</si>
  <si>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</si>
  <si>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</si>
  <si>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</si>
  <si>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</si>
  <si>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</si>
  <si>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</si>
  <si>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</si>
  <si>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</si>
  <si>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</si>
  <si>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</si>
  <si>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</si>
  <si>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</si>
  <si>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</si>
  <si>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</si>
  <si>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</si>
  <si>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</si>
  <si>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</si>
  <si>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</si>
  <si>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</si>
  <si>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</si>
  <si>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</si>
  <si>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</si>
  <si>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</si>
  <si>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</si>
  <si>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</si>
  <si>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</si>
  <si>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</si>
  <si>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</si>
  <si>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</si>
  <si>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</si>
  <si>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</si>
  <si>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</si>
  <si>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</si>
  <si>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</si>
  <si>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</si>
  <si>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</si>
  <si>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</si>
  <si>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</si>
  <si>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</si>
  <si>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</si>
  <si>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</si>
  <si>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</si>
  <si>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</si>
  <si>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</si>
  <si>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</si>
  <si>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</si>
  <si>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</si>
  <si>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</si>
  <si>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</si>
  <si>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</si>
  <si>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</si>
  <si>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</si>
  <si>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</si>
  <si>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</si>
  <si>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</si>
  <si>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</si>
  <si>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</si>
  <si>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</si>
  <si>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</si>
  <si>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</si>
  <si>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</si>
  <si>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</si>
  <si>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</si>
  <si>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</si>
  <si>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</si>
  <si>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</si>
  <si>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</si>
  <si>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</si>
  <si>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</si>
  <si>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</si>
  <si>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</si>
  <si>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</si>
  <si>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</si>
  <si>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</si>
  <si>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</si>
  <si>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</si>
  <si>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</si>
  <si>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</si>
  <si>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</si>
  <si>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</si>
  <si>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</si>
  <si>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</si>
  <si>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</si>
  <si>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</si>
  <si>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</si>
  <si>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</si>
  <si>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</si>
  <si>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</si>
  <si>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</si>
  <si>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</si>
  <si>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</si>
  <si>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</si>
  <si>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</si>
  <si>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</si>
  <si>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</si>
  <si>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</si>
  <si>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</si>
  <si>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</si>
  <si>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</si>
  <si>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</si>
  <si>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</si>
  <si>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</si>
  <si>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</si>
  <si>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</si>
  <si>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</si>
  <si>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</si>
  <si>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</si>
  <si>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</si>
  <si>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</si>
  <si>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</si>
  <si>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</si>
  <si>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</si>
  <si>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</si>
  <si>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</si>
  <si>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</si>
  <si>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</si>
  <si>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</si>
  <si>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</si>
  <si>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</si>
  <si>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</si>
  <si>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</si>
  <si>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</si>
  <si>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</si>
  <si>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</si>
  <si>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</si>
  <si>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</si>
  <si>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</si>
  <si>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</si>
  <si>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</si>
  <si>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</si>
  <si>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</si>
  <si>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</si>
  <si>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</si>
  <si>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</si>
  <si>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</si>
  <si>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</si>
  <si>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</si>
  <si>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</si>
  <si>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</si>
  <si>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</si>
  <si>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</si>
  <si>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</si>
  <si>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</si>
  <si>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</si>
  <si>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</si>
  <si>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</si>
  <si>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</si>
  <si>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</si>
  <si>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</si>
  <si>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</si>
  <si>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</si>
  <si>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</si>
  <si>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</si>
  <si>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</si>
  <si>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</si>
  <si>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</si>
  <si>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</si>
  <si>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</si>
  <si>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</si>
  <si>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</si>
  <si>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</si>
  <si>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</si>
  <si>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</si>
  <si>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</si>
  <si>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</si>
  <si>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</si>
  <si>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</si>
  <si>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</si>
  <si>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</si>
  <si>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</si>
  <si>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</si>
  <si>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</si>
  <si>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</si>
  <si>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</si>
  <si>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</si>
  <si>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</si>
  <si>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</si>
  <si>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</si>
  <si>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</si>
  <si>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</si>
  <si>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</si>
  <si>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</si>
  <si>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</si>
  <si>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</si>
  <si>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</si>
  <si>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</si>
  <si>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</si>
  <si>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</si>
  <si>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</si>
  <si>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</si>
  <si>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</si>
  <si>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</si>
  <si>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</si>
  <si>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</si>
  <si>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</si>
  <si>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</si>
  <si>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</si>
  <si>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</si>
  <si>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</si>
  <si>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</si>
  <si>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</si>
  <si>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</si>
  <si>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</si>
  <si>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</si>
  <si>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</si>
  <si>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</si>
  <si>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</si>
  <si>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</si>
  <si>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</si>
  <si>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</si>
  <si>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</si>
  <si>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</si>
  <si>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</si>
  <si>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</si>
  <si>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</si>
  <si>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</si>
  <si>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</si>
  <si>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</si>
  <si>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</si>
  <si>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</si>
  <si>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</si>
  <si>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</si>
  <si>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</si>
  <si>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</si>
  <si>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</si>
  <si>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</si>
  <si>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</si>
  <si>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</si>
  <si>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</si>
  <si>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</si>
  <si>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</si>
  <si>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</si>
  <si>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</si>
  <si>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</si>
  <si>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</si>
  <si>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</si>
  <si>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</si>
  <si>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</si>
  <si>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</si>
  <si>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</si>
  <si>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</si>
  <si>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</si>
  <si>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</si>
  <si>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</si>
  <si>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</si>
  <si>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</si>
  <si>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</si>
  <si>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</si>
  <si>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</si>
  <si>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</si>
  <si>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</si>
  <si>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</si>
  <si>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</si>
  <si>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</si>
  <si>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</si>
  <si>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</si>
  <si>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</si>
  <si>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</si>
  <si>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</si>
  <si>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</si>
  <si>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</si>
  <si>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</si>
  <si>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</si>
  <si>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</si>
  <si>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</si>
  <si>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</si>
  <si>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</si>
  <si>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</si>
  <si>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</si>
  <si>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</si>
  <si>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</si>
  <si>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</si>
  <si>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</si>
  <si>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</si>
  <si>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</si>
  <si>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</si>
  <si>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</si>
  <si>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</si>
  <si>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</si>
  <si>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</si>
  <si>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</si>
  <si>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</si>
  <si>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</si>
  <si>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</si>
  <si>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</si>
  <si>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</si>
  <si>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</si>
  <si>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</si>
  <si>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</si>
  <si>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</si>
  <si>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</si>
  <si>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</si>
  <si>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</si>
  <si>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</si>
  <si>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</si>
  <si>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</si>
  <si>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</si>
  <si>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</si>
  <si>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</si>
  <si>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</si>
  <si>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</si>
  <si>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</si>
  <si>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</si>
  <si>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</si>
  <si>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</si>
  <si>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</si>
  <si>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</si>
  <si>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</si>
  <si>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</si>
  <si>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</si>
  <si>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</si>
  <si>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</si>
  <si>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</si>
  <si>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</si>
  <si>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</si>
  <si>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</si>
  <si>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</si>
  <si>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</si>
  <si>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</si>
  <si>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</si>
  <si>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</si>
  <si>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</si>
  <si>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</si>
  <si>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</si>
  <si>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</si>
  <si>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Парковая, д. 9 а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</si>
  <si>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</si>
  <si>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</si>
  <si>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</si>
  <si>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</si>
  <si>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</si>
  <si>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</si>
  <si>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</si>
  <si>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</si>
  <si>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</si>
  <si>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</si>
  <si>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</si>
  <si>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</si>
  <si>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</si>
  <si>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</si>
  <si>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</si>
  <si>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</si>
  <si>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</si>
  <si>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</si>
  <si>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</si>
  <si>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</si>
  <si>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</si>
  <si>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</si>
  <si>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</si>
  <si>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</si>
  <si>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</si>
  <si>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</si>
  <si>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</si>
  <si>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</si>
  <si>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</si>
  <si>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</si>
  <si>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</si>
  <si>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</si>
  <si>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</si>
  <si>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</si>
  <si>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</si>
  <si>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</si>
  <si>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</si>
  <si>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</si>
  <si>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</si>
  <si>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</si>
  <si>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</si>
  <si>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</si>
  <si>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</si>
  <si>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</si>
  <si>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</si>
  <si>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</si>
  <si>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</si>
  <si>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</si>
  <si>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</si>
  <si>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</si>
  <si>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</si>
  <si>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Общая информация об управляющей организации</t>
  </si>
  <si>
    <t>Работы по содержанию электрооборудования</t>
  </si>
  <si>
    <t>шт</t>
  </si>
  <si>
    <t>ХВС</t>
  </si>
  <si>
    <t>Смена светильников с лампами накаливания</t>
  </si>
  <si>
    <t>Слив и наполнение системы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</si>
  <si>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</si>
  <si>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</si>
  <si>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</si>
  <si>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</si>
  <si>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</si>
  <si>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</si>
  <si>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</si>
  <si>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</si>
  <si>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</si>
  <si>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</si>
  <si>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</si>
  <si>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</si>
  <si>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</si>
  <si>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</si>
  <si>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</si>
  <si>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</si>
  <si>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</si>
  <si>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</si>
  <si>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Демонтаж манометров с трехходовым краном</t>
  </si>
  <si>
    <t>Установка манометров с трехходовым краном</t>
  </si>
  <si>
    <t>Демонтаж термометров в оправе прямых и угловых</t>
  </si>
  <si>
    <t>Установка термометров в оправе прямых и угловых</t>
  </si>
  <si>
    <t>Ремонт полотенцесушителей</t>
  </si>
  <si>
    <t>Устранение течи полотенцесушителя (материал жителя) кв.17</t>
  </si>
  <si>
    <t>Замена стояка ЦО кв. 22</t>
  </si>
  <si>
    <t>Разборка трубопроводов из водогазопроводных труб в зданиях и сооружениях на резьбе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</si>
  <si>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</si>
  <si>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</si>
  <si>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Замена стояка ЦО кв. 56-52</t>
  </si>
  <si>
    <t>Смена отдельных участков трубопроводов с заготовкой труб в построечных условиях диаметром 25 мм</t>
  </si>
  <si>
    <t>Смена внутренних трубопроводов из стальных труб диаметром до 32 мм</t>
  </si>
  <si>
    <t>Смена сгонов у трубопроводов диаметром до 32 мм</t>
  </si>
  <si>
    <t xml:space="preserve">Врезка в действующие внутренние сети трубопроводов отопления и водоснабжения диаметром 32 мм </t>
  </si>
  <si>
    <t>Замена участка стояка ХВС кв.70,71,74,75,78,79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</si>
  <si>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</si>
  <si>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</si>
  <si>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</si>
  <si>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Очистка канализационной сети внутренней</t>
  </si>
  <si>
    <t>Дезинфекция</t>
  </si>
  <si>
    <t>Смена ламп светодиодных в подъезде</t>
  </si>
  <si>
    <t>Замена вводного автомата кв.41</t>
  </si>
  <si>
    <t>Устройство колпаков над шахтами в два канала</t>
  </si>
  <si>
    <t>Устройство стяжек бетонных толщиной 20 мм</t>
  </si>
  <si>
    <t>Ремонт входной двери под.3</t>
  </si>
  <si>
    <t>Усиление сварных швов (наплавкой) (Приварка петель)</t>
  </si>
  <si>
    <t>Окраска масляными составами ранее окрашенных поверхностей труб стальных за 2 раза (газовые трубы)</t>
  </si>
  <si>
    <t xml:space="preserve">Простая масляная окраска ранее окрашенных бордюров по периметру без подготовки </t>
  </si>
  <si>
    <t xml:space="preserve">Очистка снега с крыш при толщине слоя: свыше 10 до 20 см </t>
  </si>
  <si>
    <t>Прочистка фильтров диаметром 100 мм</t>
  </si>
  <si>
    <t>Смена задвижек диаметром 100 мм</t>
  </si>
  <si>
    <t>Замена канализационного стояка, замена стояка ХВС и ЦО в кв.24</t>
  </si>
  <si>
    <t>Смена трубопроводов из полиэтиленовых канализационных труб диаметром до 100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</si>
  <si>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40 мм</t>
  </si>
  <si>
    <t>Смена вентилей и клапанов обратных муфтовых диаметром до 32 мм</t>
  </si>
  <si>
    <t>Смена вентилей и клапанов обратных муфтовых диаметром до 20 мм</t>
  </si>
  <si>
    <t>Замена стояка ХВС по кв.3,6,7,10,11</t>
  </si>
  <si>
    <t>Бобышки, штуцеры на условное давление до 10 МПа</t>
  </si>
  <si>
    <t>Смена отдельных участков трубопроводов с заготовкой труб в построечных условиях диаметром до 20 мм</t>
  </si>
  <si>
    <t>Смена сгонов у трубопроводов диаметром до 20 мм</t>
  </si>
  <si>
    <t>Демонтаж радиаторов весом до 80 кг</t>
  </si>
  <si>
    <t>Установка радиаторов чугунных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</si>
  <si>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</si>
  <si>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Демонтаж: автомат одно-, двух-, трехполюсный, устанавливаемый на конструкции на стене или колонне, на ток до 25 А</t>
  </si>
  <si>
    <t>Автомат одно-, двух-, трехполюсный, устанавливаемый на конструкции на стене или колонне, на ток до 25 А</t>
  </si>
  <si>
    <t>Установка информационных стендов</t>
  </si>
  <si>
    <t>Разборка трубопроводов из чугунных канализационных труб диаметром 100 мм</t>
  </si>
  <si>
    <t>Замена трубопроводов ХВС, ЦО и канализации кв.21</t>
  </si>
  <si>
    <t>Прокладка трубопроводов канализации из полиэтиленовых труб высокой плотности диаметром 110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</si>
  <si>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</si>
  <si>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Бобышки, штуцеры на условное давление до 10 МПа (резьба 20мм)</t>
  </si>
  <si>
    <t>Бобышки, штуцеры на условное давление до 10 МПа (резьба 15мм)</t>
  </si>
  <si>
    <t>Постановка болтов строительных с гайками и шайбами (хомуты 65мм)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</si>
</sst>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5" fillId="0" borderId="0"/>
    <xf numFmtId="0" fontId="55" fillId="0" borderId="0"/>
  </cellStyleXfs>
  <cellXfs count="13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49" fontId="51" fillId="24" borderId="19" xfId="0" applyNumberFormat="1" applyFont="1" applyFill="1" applyBorder="1" applyAlignment="1">
      <alignment horizontal="left" vertical="top" wrapText="1" indent="1"/>
    </xf>
    <xf numFmtId="0" fontId="51" fillId="24" borderId="19" xfId="0" applyFont="1" applyFill="1" applyBorder="1" applyAlignment="1">
      <alignment wrapText="1"/>
    </xf>
    <xf numFmtId="4" fontId="2" fillId="24" borderId="19" xfId="0" applyNumberFormat="1" applyFont="1" applyFill="1" applyBorder="1" applyAlignment="1">
      <alignment vertical="center" wrapText="1"/>
    </xf>
    <xf numFmtId="0" fontId="52" fillId="24" borderId="19" xfId="0" applyFont="1" applyFill="1" applyBorder="1" applyAlignment="1">
      <alignment wrapText="1"/>
    </xf>
    <xf numFmtId="0" fontId="52" fillId="24" borderId="19" xfId="0" applyFont="1" applyFill="1" applyBorder="1" applyAlignment="1">
      <alignment horizontal="center" vertical="top" wrapText="1"/>
    </xf>
    <xf numFmtId="4" fontId="10" fillId="24" borderId="19" xfId="0" applyNumberFormat="1" applyFont="1" applyFill="1" applyBorder="1" applyAlignment="1">
      <alignment vertical="center" wrapText="1"/>
    </xf>
    <xf numFmtId="0" fontId="3" fillId="24" borderId="19" xfId="0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horizontal="center" wrapText="1"/>
    </xf>
    <xf numFmtId="0" fontId="12" fillId="24" borderId="19" xfId="0" applyFont="1" applyFill="1" applyBorder="1" applyAlignment="1">
      <alignment horizontal="center" wrapText="1"/>
    </xf>
    <xf numFmtId="0" fontId="4" fillId="24" borderId="19" xfId="0" applyFont="1" applyFill="1" applyBorder="1" applyAlignment="1">
      <alignment horizontal="left" vertical="top" wrapText="1" indent="1"/>
    </xf>
    <xf numFmtId="0" fontId="10" fillId="24" borderId="19" xfId="0" applyFont="1" applyFill="1" applyBorder="1" applyAlignment="1">
      <alignment vertical="top" wrapText="1"/>
    </xf>
    <xf numFmtId="0" fontId="4" fillId="24" borderId="19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wrapText="1"/>
    </xf>
    <xf numFmtId="165" fontId="10" fillId="24" borderId="19" xfId="0" applyNumberFormat="1" applyFont="1" applyFill="1" applyBorder="1" applyAlignment="1">
      <alignment horizontal="center" vertical="top" wrapText="1"/>
    </xf>
    <xf numFmtId="0" fontId="7" fillId="24" borderId="19" xfId="0" applyFont="1" applyFill="1" applyBorder="1" applyAlignment="1">
      <alignment horizontal="left" wrapText="1" indent="4"/>
    </xf>
    <xf numFmtId="165" fontId="2" fillId="24" borderId="19" xfId="0" applyNumberFormat="1" applyFont="1" applyFill="1" applyBorder="1" applyAlignment="1">
      <alignment horizontal="center" vertical="top" wrapText="1"/>
    </xf>
    <xf numFmtId="165" fontId="10" fillId="24" borderId="19" xfId="111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left" vertical="top" wrapText="1" indent="1"/>
    </xf>
    <xf numFmtId="0" fontId="49" fillId="24" borderId="19" xfId="0" applyFont="1" applyFill="1" applyBorder="1" applyAlignment="1">
      <alignment horizontal="left" wrapText="1" indent="4"/>
    </xf>
    <xf numFmtId="165" fontId="2" fillId="24" borderId="19" xfId="111" applyFont="1" applyFill="1" applyBorder="1" applyAlignment="1">
      <alignment horizontal="center" vertical="top" wrapText="1"/>
    </xf>
    <xf numFmtId="165" fontId="2" fillId="24" borderId="19" xfId="111" applyFont="1" applyFill="1" applyBorder="1" applyAlignment="1">
      <alignment horizontal="center"/>
    </xf>
    <xf numFmtId="165" fontId="9" fillId="24" borderId="19" xfId="111" applyFont="1" applyFill="1" applyBorder="1"/>
    <xf numFmtId="49" fontId="51" fillId="24" borderId="19" xfId="97" applyNumberFormat="1" applyFont="1" applyFill="1" applyBorder="1" applyAlignment="1">
      <alignment horizontal="left" vertical="top" wrapText="1" indent="1"/>
    </xf>
    <xf numFmtId="0" fontId="51" fillId="24" borderId="19" xfId="97" applyFont="1" applyFill="1" applyBorder="1" applyAlignment="1">
      <alignment horizontal="left" wrapText="1"/>
    </xf>
    <xf numFmtId="0" fontId="51" fillId="24" borderId="19" xfId="97" applyFont="1" applyFill="1" applyBorder="1" applyAlignment="1">
      <alignment horizontal="center" vertical="center" wrapText="1"/>
    </xf>
    <xf numFmtId="4" fontId="10" fillId="24" borderId="19" xfId="97" applyNumberFormat="1" applyFont="1" applyFill="1" applyBorder="1" applyAlignment="1">
      <alignment vertical="center" wrapText="1"/>
    </xf>
    <xf numFmtId="0" fontId="51" fillId="24" borderId="19" xfId="0" applyFont="1" applyFill="1" applyBorder="1" applyAlignment="1">
      <alignment horizontal="center" vertical="center" wrapText="1"/>
    </xf>
    <xf numFmtId="0" fontId="52" fillId="24" borderId="19" xfId="0" applyFont="1" applyFill="1" applyBorder="1" applyAlignment="1">
      <alignment horizontal="center" vertical="center" wrapText="1"/>
    </xf>
    <xf numFmtId="0" fontId="51" fillId="24" borderId="19" xfId="0" applyFont="1" applyFill="1" applyBorder="1" applyAlignment="1">
      <alignment horizontal="center" vertical="top" wrapText="1"/>
    </xf>
    <xf numFmtId="4" fontId="2" fillId="24" borderId="19" xfId="0" applyNumberFormat="1" applyFont="1" applyFill="1" applyBorder="1" applyAlignment="1">
      <alignment horizontal="right" vertical="center" wrapText="1"/>
    </xf>
    <xf numFmtId="4" fontId="10" fillId="24" borderId="19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top" wrapText="1" indent="1"/>
    </xf>
    <xf numFmtId="0" fontId="49" fillId="0" borderId="19" xfId="0" applyFont="1" applyBorder="1" applyAlignment="1">
      <alignment horizontal="left" wrapText="1" indent="4"/>
    </xf>
    <xf numFmtId="0" fontId="2" fillId="0" borderId="19" xfId="0" applyFont="1" applyBorder="1" applyAlignment="1">
      <alignment horizontal="center" vertical="top" wrapText="1"/>
    </xf>
    <xf numFmtId="165" fontId="2" fillId="0" borderId="19" xfId="111" applyFont="1" applyBorder="1" applyAlignment="1">
      <alignment horizontal="center" vertical="top" wrapText="1"/>
    </xf>
    <xf numFmtId="0" fontId="10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166" fontId="2" fillId="0" borderId="19" xfId="0" applyNumberFormat="1" applyFont="1" applyBorder="1" applyAlignment="1">
      <alignment horizontal="center" vertical="top" wrapText="1"/>
    </xf>
    <xf numFmtId="165" fontId="2" fillId="0" borderId="19" xfId="11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4" fillId="0" borderId="19" xfId="0" applyFont="1" applyFill="1" applyBorder="1" applyAlignment="1">
      <alignment horizontal="right" vertical="top" wrapText="1"/>
    </xf>
    <xf numFmtId="0" fontId="10" fillId="0" borderId="19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32" fillId="0" borderId="19" xfId="79" applyBorder="1" applyAlignment="1" applyProtection="1">
      <alignment horizontal="center" vertical="center" wrapText="1"/>
    </xf>
    <xf numFmtId="0" fontId="2" fillId="0" borderId="19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left" vertical="top" wrapText="1" indent="4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 indent="1"/>
    </xf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right" vertical="center" wrapText="1"/>
    </xf>
    <xf numFmtId="2" fontId="51" fillId="0" borderId="19" xfId="0" applyNumberFormat="1" applyFont="1" applyBorder="1"/>
    <xf numFmtId="0" fontId="51" fillId="0" borderId="19" xfId="0" applyFont="1" applyBorder="1" applyAlignment="1">
      <alignment horizontal="center"/>
    </xf>
    <xf numFmtId="0" fontId="51" fillId="0" borderId="19" xfId="0" applyFont="1" applyBorder="1" applyAlignment="1">
      <alignment wrapText="1"/>
    </xf>
    <xf numFmtId="0" fontId="51" fillId="0" borderId="19" xfId="0" applyFont="1" applyBorder="1" applyAlignment="1">
      <alignment horizontal="center" vertical="center"/>
    </xf>
    <xf numFmtId="0" fontId="0" fillId="0" borderId="0" xfId="0" applyFont="1"/>
    <xf numFmtId="0" fontId="53" fillId="0" borderId="19" xfId="97" applyFont="1" applyBorder="1" applyAlignment="1">
      <alignment vertical="top" wrapText="1"/>
    </xf>
    <xf numFmtId="2" fontId="53" fillId="0" borderId="19" xfId="97" applyNumberFormat="1" applyFont="1" applyBorder="1" applyAlignment="1">
      <alignment vertical="top" wrapText="1"/>
    </xf>
    <xf numFmtId="0" fontId="53" fillId="0" borderId="19" xfId="97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wrapText="1"/>
    </xf>
    <xf numFmtId="0" fontId="53" fillId="0" borderId="19" xfId="97" applyFont="1" applyBorder="1" applyAlignment="1">
      <alignment vertical="center" wrapText="1"/>
    </xf>
    <xf numFmtId="2" fontId="53" fillId="0" borderId="19" xfId="97" applyNumberFormat="1" applyFont="1" applyBorder="1" applyAlignment="1">
      <alignment vertical="center" wrapText="1"/>
    </xf>
    <xf numFmtId="0" fontId="53" fillId="0" borderId="19" xfId="119" applyFont="1" applyBorder="1" applyAlignment="1">
      <alignment vertical="top" wrapText="1"/>
    </xf>
    <xf numFmtId="2" fontId="53" fillId="0" borderId="19" xfId="119" applyNumberFormat="1" applyFont="1" applyBorder="1" applyAlignment="1">
      <alignment vertical="top" wrapText="1"/>
    </xf>
    <xf numFmtId="0" fontId="53" fillId="0" borderId="19" xfId="119" applyFont="1" applyBorder="1" applyAlignment="1">
      <alignment horizontal="center" vertical="top" wrapText="1"/>
    </xf>
    <xf numFmtId="0" fontId="53" fillId="0" borderId="19" xfId="119" applyFont="1" applyBorder="1" applyAlignment="1">
      <alignment horizontal="center" vertical="center" wrapText="1"/>
    </xf>
    <xf numFmtId="2" fontId="53" fillId="0" borderId="19" xfId="119" applyNumberFormat="1" applyFont="1" applyBorder="1" applyAlignment="1">
      <alignment vertical="center" wrapText="1"/>
    </xf>
    <xf numFmtId="0" fontId="53" fillId="0" borderId="19" xfId="119" applyFont="1" applyBorder="1" applyAlignment="1">
      <alignment vertical="center" wrapText="1"/>
    </xf>
    <xf numFmtId="2" fontId="53" fillId="0" borderId="19" xfId="97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9" xfId="0" applyFont="1" applyFill="1" applyBorder="1" applyAlignment="1">
      <alignment horizontal="left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top" wrapText="1"/>
    </xf>
    <xf numFmtId="0" fontId="10" fillId="24" borderId="19" xfId="0" applyFont="1" applyFill="1" applyBorder="1" applyAlignment="1">
      <alignment vertical="top" wrapText="1"/>
    </xf>
    <xf numFmtId="49" fontId="51" fillId="24" borderId="19" xfId="0" applyNumberFormat="1" applyFont="1" applyFill="1" applyBorder="1" applyAlignment="1">
      <alignment horizontal="center" vertical="top" wrapText="1"/>
    </xf>
    <xf numFmtId="0" fontId="56" fillId="0" borderId="0" xfId="0" applyFont="1"/>
    <xf numFmtId="0" fontId="5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468</v>
      </c>
    </row>
    <row r="3" spans="1:9" x14ac:dyDescent="0.2">
      <c r="A3" t="s">
        <v>321</v>
      </c>
    </row>
    <row r="4" spans="1:9" x14ac:dyDescent="0.2">
      <c r="B4" t="s">
        <v>519</v>
      </c>
    </row>
    <row r="6" spans="1:9" ht="21.75" customHeight="1" x14ac:dyDescent="0.2">
      <c r="A6" s="22" t="s">
        <v>322</v>
      </c>
      <c r="B6" s="22" t="s">
        <v>323</v>
      </c>
      <c r="C6" s="22" t="s">
        <v>324</v>
      </c>
      <c r="D6" s="22" t="s">
        <v>325</v>
      </c>
    </row>
    <row r="7" spans="1:9" ht="27" customHeight="1" x14ac:dyDescent="0.2">
      <c r="A7" s="18" t="s">
        <v>363</v>
      </c>
      <c r="B7" s="32" t="s">
        <v>326</v>
      </c>
      <c r="C7" s="20" t="s">
        <v>327</v>
      </c>
      <c r="D7" s="20"/>
      <c r="E7" s="116" t="s">
        <v>308</v>
      </c>
      <c r="F7" s="117"/>
      <c r="G7" s="117"/>
      <c r="H7" s="117"/>
      <c r="I7" s="25"/>
    </row>
    <row r="8" spans="1:9" ht="12.75" customHeight="1" x14ac:dyDescent="0.2">
      <c r="A8" s="115" t="s">
        <v>328</v>
      </c>
      <c r="B8" s="115"/>
      <c r="C8" s="115"/>
      <c r="D8" s="115"/>
    </row>
    <row r="9" spans="1:9" ht="63.75" x14ac:dyDescent="0.2">
      <c r="A9" s="75" t="s">
        <v>16</v>
      </c>
      <c r="B9" s="78" t="s">
        <v>329</v>
      </c>
      <c r="C9" s="77" t="s">
        <v>327</v>
      </c>
      <c r="D9" s="79" t="s">
        <v>525</v>
      </c>
      <c r="E9" s="17" t="s">
        <v>45</v>
      </c>
    </row>
    <row r="10" spans="1:9" x14ac:dyDescent="0.2">
      <c r="A10" s="75"/>
      <c r="B10" s="80" t="s">
        <v>409</v>
      </c>
      <c r="C10" s="77"/>
      <c r="D10" s="67"/>
      <c r="E10" s="17"/>
    </row>
    <row r="11" spans="1:9" ht="38.25" x14ac:dyDescent="0.2">
      <c r="A11" s="75" t="s">
        <v>360</v>
      </c>
      <c r="B11" s="78" t="s">
        <v>330</v>
      </c>
      <c r="C11" s="77" t="s">
        <v>327</v>
      </c>
      <c r="D11" s="81" t="s">
        <v>526</v>
      </c>
    </row>
    <row r="12" spans="1:9" ht="17.25" customHeight="1" x14ac:dyDescent="0.2">
      <c r="A12" s="75" t="s">
        <v>17</v>
      </c>
      <c r="B12" s="78" t="s">
        <v>331</v>
      </c>
      <c r="C12" s="77" t="s">
        <v>327</v>
      </c>
      <c r="D12" s="67" t="s">
        <v>527</v>
      </c>
      <c r="E12" s="116" t="s">
        <v>410</v>
      </c>
      <c r="F12" s="117"/>
      <c r="G12" s="117"/>
      <c r="H12" s="117"/>
      <c r="I12" s="117"/>
    </row>
    <row r="13" spans="1:9" ht="17.25" customHeight="1" x14ac:dyDescent="0.2">
      <c r="A13" s="75"/>
      <c r="B13" s="80" t="s">
        <v>411</v>
      </c>
      <c r="C13" s="77"/>
      <c r="D13" s="67" t="s">
        <v>528</v>
      </c>
      <c r="E13" s="116"/>
      <c r="F13" s="117"/>
      <c r="G13" s="117"/>
      <c r="H13" s="117"/>
      <c r="I13" s="117"/>
    </row>
    <row r="14" spans="1:9" ht="17.25" customHeight="1" x14ac:dyDescent="0.2">
      <c r="A14" s="75"/>
      <c r="B14" s="80" t="s">
        <v>412</v>
      </c>
      <c r="C14" s="77"/>
      <c r="D14" s="67" t="s">
        <v>529</v>
      </c>
      <c r="E14" s="116"/>
      <c r="F14" s="117"/>
      <c r="G14" s="117"/>
      <c r="H14" s="117"/>
      <c r="I14" s="117"/>
    </row>
    <row r="15" spans="1:9" ht="51" x14ac:dyDescent="0.2">
      <c r="A15" s="75" t="s">
        <v>18</v>
      </c>
      <c r="B15" s="78" t="s">
        <v>332</v>
      </c>
      <c r="C15" s="77" t="s">
        <v>327</v>
      </c>
      <c r="D15" s="82" t="s">
        <v>530</v>
      </c>
    </row>
    <row r="16" spans="1:9" ht="25.5" x14ac:dyDescent="0.2">
      <c r="A16" s="75" t="s">
        <v>19</v>
      </c>
      <c r="B16" s="83" t="s">
        <v>333</v>
      </c>
      <c r="C16" s="77" t="s">
        <v>327</v>
      </c>
      <c r="D16" s="84">
        <v>5050025306</v>
      </c>
    </row>
    <row r="17" spans="1:14" ht="38.25" x14ac:dyDescent="0.2">
      <c r="A17" s="75" t="s">
        <v>20</v>
      </c>
      <c r="B17" s="83" t="s">
        <v>319</v>
      </c>
      <c r="C17" s="77" t="s">
        <v>327</v>
      </c>
      <c r="D17" s="85" t="s">
        <v>531</v>
      </c>
    </row>
    <row r="18" spans="1:14" ht="38.25" x14ac:dyDescent="0.2">
      <c r="A18" s="75" t="s">
        <v>21</v>
      </c>
      <c r="B18" s="83" t="s">
        <v>334</v>
      </c>
      <c r="C18" s="77" t="s">
        <v>327</v>
      </c>
      <c r="D18" s="85" t="s">
        <v>531</v>
      </c>
    </row>
    <row r="19" spans="1:14" ht="27" customHeight="1" x14ac:dyDescent="0.2">
      <c r="A19" s="75" t="s">
        <v>22</v>
      </c>
      <c r="B19" s="83" t="s">
        <v>335</v>
      </c>
      <c r="C19" s="77" t="s">
        <v>327</v>
      </c>
      <c r="D19" s="86" t="s">
        <v>532</v>
      </c>
      <c r="E19" s="119" t="s">
        <v>309</v>
      </c>
      <c r="F19" s="120"/>
      <c r="G19" s="120"/>
      <c r="H19" s="120"/>
      <c r="I19" s="120"/>
    </row>
    <row r="20" spans="1:14" x14ac:dyDescent="0.2">
      <c r="A20" s="75" t="s">
        <v>23</v>
      </c>
      <c r="B20" s="78" t="s">
        <v>336</v>
      </c>
      <c r="C20" s="77" t="s">
        <v>327</v>
      </c>
      <c r="D20" s="30" t="s">
        <v>533</v>
      </c>
    </row>
    <row r="21" spans="1:14" ht="25.5" x14ac:dyDescent="0.2">
      <c r="A21" s="75" t="s">
        <v>24</v>
      </c>
      <c r="B21" s="78" t="s">
        <v>337</v>
      </c>
      <c r="C21" s="77" t="s">
        <v>327</v>
      </c>
      <c r="D21" s="79"/>
    </row>
    <row r="22" spans="1:14" x14ac:dyDescent="0.2">
      <c r="A22" s="75" t="s">
        <v>364</v>
      </c>
      <c r="B22" s="78" t="s">
        <v>338</v>
      </c>
      <c r="C22" s="77" t="s">
        <v>327</v>
      </c>
      <c r="D22" s="67" t="s">
        <v>534</v>
      </c>
    </row>
    <row r="23" spans="1:14" x14ac:dyDescent="0.2">
      <c r="A23" s="75"/>
      <c r="B23" s="80" t="s">
        <v>104</v>
      </c>
      <c r="C23" s="77" t="s">
        <v>327</v>
      </c>
      <c r="D23" s="77"/>
    </row>
    <row r="24" spans="1:14" ht="24.75" customHeight="1" x14ac:dyDescent="0.2">
      <c r="A24" s="75" t="s">
        <v>365</v>
      </c>
      <c r="B24" s="78" t="s">
        <v>339</v>
      </c>
      <c r="C24" s="77" t="s">
        <v>327</v>
      </c>
      <c r="D24" s="87" t="s">
        <v>535</v>
      </c>
      <c r="E24" s="116" t="s">
        <v>310</v>
      </c>
      <c r="F24" s="117"/>
      <c r="G24" s="117"/>
      <c r="H24" s="117"/>
      <c r="I24" s="117"/>
      <c r="K24" s="28" t="s">
        <v>6</v>
      </c>
      <c r="L24" s="28" t="s">
        <v>7</v>
      </c>
      <c r="M24" s="28" t="s">
        <v>8</v>
      </c>
      <c r="N24" s="28" t="s">
        <v>9</v>
      </c>
    </row>
    <row r="25" spans="1:14" x14ac:dyDescent="0.2">
      <c r="A25" s="75" t="s">
        <v>366</v>
      </c>
      <c r="B25" s="78" t="s">
        <v>340</v>
      </c>
      <c r="C25" s="77" t="s">
        <v>327</v>
      </c>
      <c r="D25" s="87"/>
      <c r="K25" s="21" t="s">
        <v>414</v>
      </c>
      <c r="L25" s="23" t="s">
        <v>11</v>
      </c>
      <c r="M25" s="21" t="s">
        <v>10</v>
      </c>
      <c r="N25" s="21" t="s">
        <v>14</v>
      </c>
    </row>
    <row r="26" spans="1:14" ht="51" x14ac:dyDescent="0.2">
      <c r="A26" s="75" t="s">
        <v>367</v>
      </c>
      <c r="B26" s="88" t="s">
        <v>341</v>
      </c>
      <c r="C26" s="77" t="s">
        <v>327</v>
      </c>
      <c r="D26" s="85" t="s">
        <v>536</v>
      </c>
      <c r="K26" s="21" t="s">
        <v>0</v>
      </c>
      <c r="L26" s="23" t="s">
        <v>11</v>
      </c>
      <c r="M26" s="21" t="s">
        <v>10</v>
      </c>
      <c r="N26" s="21" t="s">
        <v>13</v>
      </c>
    </row>
    <row r="27" spans="1:14" x14ac:dyDescent="0.2">
      <c r="A27" s="75" t="s">
        <v>368</v>
      </c>
      <c r="B27" s="88" t="s">
        <v>342</v>
      </c>
      <c r="C27" s="77" t="s">
        <v>327</v>
      </c>
      <c r="D27" s="67" t="s">
        <v>537</v>
      </c>
      <c r="K27" s="21" t="s">
        <v>1</v>
      </c>
      <c r="L27" s="23" t="s">
        <v>11</v>
      </c>
      <c r="M27" s="21" t="s">
        <v>10</v>
      </c>
      <c r="N27" s="21" t="s">
        <v>14</v>
      </c>
    </row>
    <row r="28" spans="1:14" x14ac:dyDescent="0.2">
      <c r="A28" s="75" t="s">
        <v>369</v>
      </c>
      <c r="B28" s="88" t="s">
        <v>343</v>
      </c>
      <c r="C28" s="77" t="s">
        <v>327</v>
      </c>
      <c r="D28" s="89" t="s">
        <v>469</v>
      </c>
      <c r="E28" s="10" t="s">
        <v>311</v>
      </c>
      <c r="K28" s="21" t="s">
        <v>2</v>
      </c>
      <c r="L28" s="23" t="s">
        <v>11</v>
      </c>
      <c r="M28" s="21" t="s">
        <v>10</v>
      </c>
      <c r="N28" s="21" t="s">
        <v>14</v>
      </c>
    </row>
    <row r="29" spans="1:14" ht="25.5" x14ac:dyDescent="0.2">
      <c r="A29" s="75" t="s">
        <v>370</v>
      </c>
      <c r="B29" s="78" t="s">
        <v>344</v>
      </c>
      <c r="C29" s="67" t="s">
        <v>345</v>
      </c>
      <c r="D29" s="87"/>
      <c r="K29" s="21" t="s">
        <v>3</v>
      </c>
      <c r="L29" s="23" t="s">
        <v>11</v>
      </c>
      <c r="M29" s="21" t="s">
        <v>10</v>
      </c>
      <c r="N29" s="21" t="s">
        <v>13</v>
      </c>
    </row>
    <row r="30" spans="1:14" ht="17.25" customHeight="1" x14ac:dyDescent="0.2">
      <c r="A30" s="75" t="s">
        <v>371</v>
      </c>
      <c r="B30" s="78" t="s">
        <v>346</v>
      </c>
      <c r="C30" s="67" t="s">
        <v>345</v>
      </c>
      <c r="D30" s="87"/>
      <c r="K30" s="21" t="s">
        <v>4</v>
      </c>
      <c r="L30" s="112" t="s">
        <v>12</v>
      </c>
      <c r="M30" s="113"/>
      <c r="N30" s="114"/>
    </row>
    <row r="31" spans="1:14" ht="12.75" customHeight="1" x14ac:dyDescent="0.2">
      <c r="A31" s="75" t="s">
        <v>372</v>
      </c>
      <c r="B31" s="78" t="s">
        <v>347</v>
      </c>
      <c r="C31" s="77" t="s">
        <v>348</v>
      </c>
      <c r="D31" s="89"/>
      <c r="E31" s="116" t="s">
        <v>212</v>
      </c>
      <c r="F31" s="117"/>
      <c r="G31" s="117"/>
      <c r="H31" s="117"/>
      <c r="I31" s="117"/>
      <c r="K31" s="21" t="s">
        <v>5</v>
      </c>
      <c r="L31" s="112" t="s">
        <v>12</v>
      </c>
      <c r="M31" s="113"/>
      <c r="N31" s="114"/>
    </row>
    <row r="32" spans="1:14" x14ac:dyDescent="0.2">
      <c r="A32" s="75" t="s">
        <v>373</v>
      </c>
      <c r="B32" s="78" t="s">
        <v>349</v>
      </c>
      <c r="C32" s="77" t="s">
        <v>350</v>
      </c>
      <c r="D32" s="89"/>
    </row>
    <row r="33" spans="1:5" ht="29.25" customHeight="1" x14ac:dyDescent="0.2">
      <c r="A33" s="75" t="s">
        <v>374</v>
      </c>
      <c r="B33" s="78" t="s">
        <v>41</v>
      </c>
      <c r="C33" s="77" t="s">
        <v>351</v>
      </c>
      <c r="D33" s="89"/>
    </row>
    <row r="34" spans="1:5" x14ac:dyDescent="0.2">
      <c r="A34" s="75"/>
      <c r="B34" s="80" t="s">
        <v>42</v>
      </c>
      <c r="C34" s="77" t="s">
        <v>351</v>
      </c>
      <c r="D34" s="89"/>
    </row>
    <row r="35" spans="1:5" x14ac:dyDescent="0.2">
      <c r="A35" s="75"/>
      <c r="B35" s="80" t="s">
        <v>43</v>
      </c>
      <c r="C35" s="77" t="s">
        <v>351</v>
      </c>
      <c r="D35" s="89"/>
    </row>
    <row r="36" spans="1:5" x14ac:dyDescent="0.2">
      <c r="A36" s="75"/>
      <c r="B36" s="80" t="s">
        <v>44</v>
      </c>
      <c r="C36" s="77" t="s">
        <v>351</v>
      </c>
      <c r="D36" s="89"/>
    </row>
    <row r="37" spans="1:5" ht="25.5" x14ac:dyDescent="0.2">
      <c r="A37" s="90" t="s">
        <v>375</v>
      </c>
      <c r="B37" s="78" t="s">
        <v>352</v>
      </c>
      <c r="C37" s="91" t="s">
        <v>327</v>
      </c>
      <c r="D37" s="91"/>
    </row>
    <row r="38" spans="1:5" ht="30" customHeight="1" x14ac:dyDescent="0.2">
      <c r="A38" s="118" t="s">
        <v>213</v>
      </c>
      <c r="B38" s="118"/>
      <c r="C38" s="118"/>
      <c r="D38" s="118"/>
      <c r="E38" t="s">
        <v>312</v>
      </c>
    </row>
    <row r="39" spans="1:5" ht="15.75" x14ac:dyDescent="0.2">
      <c r="A39" s="75" t="s">
        <v>376</v>
      </c>
      <c r="B39" s="83" t="s">
        <v>353</v>
      </c>
      <c r="C39" s="92" t="s">
        <v>327</v>
      </c>
      <c r="D39" s="89" t="s">
        <v>538</v>
      </c>
    </row>
    <row r="40" spans="1:5" ht="15.75" x14ac:dyDescent="0.2">
      <c r="A40" s="75" t="s">
        <v>377</v>
      </c>
      <c r="B40" s="83" t="s">
        <v>354</v>
      </c>
      <c r="C40" s="92" t="s">
        <v>327</v>
      </c>
      <c r="D40" s="89" t="s">
        <v>539</v>
      </c>
    </row>
    <row r="41" spans="1:5" ht="63.75" x14ac:dyDescent="0.2">
      <c r="A41" s="75" t="s">
        <v>378</v>
      </c>
      <c r="B41" s="83" t="s">
        <v>355</v>
      </c>
      <c r="C41" s="92" t="s">
        <v>327</v>
      </c>
      <c r="D41" s="89" t="s">
        <v>470</v>
      </c>
    </row>
    <row r="42" spans="1:5" ht="15.75" x14ac:dyDescent="0.2">
      <c r="A42" s="18" t="s">
        <v>379</v>
      </c>
      <c r="B42" s="19" t="s">
        <v>356</v>
      </c>
      <c r="C42" s="24" t="s">
        <v>327</v>
      </c>
      <c r="D42" s="27"/>
    </row>
    <row r="43" spans="1:5" ht="15.75" x14ac:dyDescent="0.2">
      <c r="A43" s="18" t="s">
        <v>380</v>
      </c>
      <c r="B43" s="19" t="s">
        <v>357</v>
      </c>
      <c r="C43" s="24" t="s">
        <v>327</v>
      </c>
      <c r="D43" s="27"/>
    </row>
    <row r="45" spans="1:5" x14ac:dyDescent="0.2">
      <c r="A45" s="2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tabSelected="1" zoomScale="175" zoomScaleNormal="17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8.140625" customWidth="1"/>
    <col min="2" max="2" width="46.140625" customWidth="1"/>
    <col min="3" max="3" width="14" style="11" customWidth="1"/>
    <col min="4" max="4" width="20.28515625" style="4" customWidth="1"/>
  </cols>
  <sheetData>
    <row r="1" spans="1:4" ht="15.75" x14ac:dyDescent="0.25">
      <c r="A1" s="132" t="s">
        <v>28</v>
      </c>
      <c r="B1" s="132"/>
      <c r="C1" s="133"/>
      <c r="D1" s="132"/>
    </row>
    <row r="2" spans="1:4" ht="15.75" x14ac:dyDescent="0.25">
      <c r="A2" s="134" t="s">
        <v>540</v>
      </c>
      <c r="B2" s="134"/>
      <c r="C2" s="134"/>
      <c r="D2" s="134"/>
    </row>
    <row r="3" spans="1:4" ht="15.75" x14ac:dyDescent="0.25">
      <c r="A3" s="132"/>
      <c r="B3" s="135" t="s">
        <v>467</v>
      </c>
      <c r="C3" s="133"/>
      <c r="D3" s="132"/>
    </row>
    <row r="4" spans="1:4" ht="15.75" x14ac:dyDescent="0.25">
      <c r="A4" s="39" t="s">
        <v>322</v>
      </c>
      <c r="B4" s="40" t="s">
        <v>323</v>
      </c>
      <c r="C4" s="40" t="s">
        <v>324</v>
      </c>
      <c r="D4" s="41" t="s">
        <v>325</v>
      </c>
    </row>
    <row r="5" spans="1:4" x14ac:dyDescent="0.2">
      <c r="A5" s="42" t="s">
        <v>359</v>
      </c>
      <c r="B5" s="43" t="s">
        <v>326</v>
      </c>
      <c r="C5" s="44" t="s">
        <v>327</v>
      </c>
      <c r="D5" s="45"/>
    </row>
    <row r="6" spans="1:4" x14ac:dyDescent="0.2">
      <c r="A6" s="42" t="s">
        <v>16</v>
      </c>
      <c r="B6" s="43" t="s">
        <v>29</v>
      </c>
      <c r="C6" s="44" t="s">
        <v>327</v>
      </c>
      <c r="D6" s="45" t="s">
        <v>541</v>
      </c>
    </row>
    <row r="7" spans="1:4" x14ac:dyDescent="0.2">
      <c r="A7" s="42" t="s">
        <v>360</v>
      </c>
      <c r="B7" s="43" t="s">
        <v>30</v>
      </c>
      <c r="C7" s="44" t="s">
        <v>327</v>
      </c>
      <c r="D7" s="45" t="s">
        <v>542</v>
      </c>
    </row>
    <row r="8" spans="1:4" ht="30" customHeight="1" x14ac:dyDescent="0.2">
      <c r="A8" s="130" t="s">
        <v>165</v>
      </c>
      <c r="B8" s="130"/>
      <c r="C8" s="130"/>
      <c r="D8" s="130"/>
    </row>
    <row r="9" spans="1:4" ht="25.5" x14ac:dyDescent="0.2">
      <c r="A9" s="42" t="s">
        <v>17</v>
      </c>
      <c r="B9" s="46" t="s">
        <v>31</v>
      </c>
      <c r="C9" s="44" t="s">
        <v>358</v>
      </c>
      <c r="D9" s="47">
        <f>D11</f>
        <v>211058.12</v>
      </c>
    </row>
    <row r="10" spans="1:4" x14ac:dyDescent="0.2">
      <c r="A10" s="42" t="s">
        <v>18</v>
      </c>
      <c r="B10" s="48" t="s">
        <v>32</v>
      </c>
      <c r="C10" s="44" t="s">
        <v>358</v>
      </c>
      <c r="D10" s="45"/>
    </row>
    <row r="11" spans="1:4" x14ac:dyDescent="0.2">
      <c r="A11" s="42" t="s">
        <v>19</v>
      </c>
      <c r="B11" s="48" t="s">
        <v>33</v>
      </c>
      <c r="C11" s="44" t="s">
        <v>358</v>
      </c>
      <c r="D11" s="49">
        <v>211058.12</v>
      </c>
    </row>
    <row r="12" spans="1:4" ht="25.5" x14ac:dyDescent="0.2">
      <c r="A12" s="42" t="s">
        <v>20</v>
      </c>
      <c r="B12" s="46" t="s">
        <v>166</v>
      </c>
      <c r="C12" s="44" t="s">
        <v>358</v>
      </c>
      <c r="D12" s="50">
        <f>SUM(D13:D15)</f>
        <v>1038972.6</v>
      </c>
    </row>
    <row r="13" spans="1:4" x14ac:dyDescent="0.2">
      <c r="A13" s="51" t="s">
        <v>21</v>
      </c>
      <c r="B13" s="52" t="s">
        <v>455</v>
      </c>
      <c r="C13" s="45" t="s">
        <v>358</v>
      </c>
      <c r="D13" s="53">
        <f>1038972.6-D14-D15</f>
        <v>616382.03999999992</v>
      </c>
    </row>
    <row r="14" spans="1:4" x14ac:dyDescent="0.2">
      <c r="A14" s="51" t="s">
        <v>22</v>
      </c>
      <c r="B14" s="52" t="s">
        <v>456</v>
      </c>
      <c r="C14" s="45" t="s">
        <v>358</v>
      </c>
      <c r="D14" s="53">
        <v>161860.68</v>
      </c>
    </row>
    <row r="15" spans="1:4" x14ac:dyDescent="0.2">
      <c r="A15" s="51" t="s">
        <v>23</v>
      </c>
      <c r="B15" s="52" t="s">
        <v>457</v>
      </c>
      <c r="C15" s="45" t="s">
        <v>358</v>
      </c>
      <c r="D15" s="53">
        <v>260729.88</v>
      </c>
    </row>
    <row r="16" spans="1:4" x14ac:dyDescent="0.2">
      <c r="A16" s="51" t="s">
        <v>24</v>
      </c>
      <c r="B16" s="46" t="s">
        <v>34</v>
      </c>
      <c r="C16" s="45" t="s">
        <v>358</v>
      </c>
      <c r="D16" s="50">
        <f>D17</f>
        <v>970864.38</v>
      </c>
    </row>
    <row r="17" spans="1:4" x14ac:dyDescent="0.2">
      <c r="A17" s="51" t="s">
        <v>364</v>
      </c>
      <c r="B17" s="52" t="s">
        <v>458</v>
      </c>
      <c r="C17" s="45" t="s">
        <v>358</v>
      </c>
      <c r="D17" s="54">
        <v>970864.38</v>
      </c>
    </row>
    <row r="18" spans="1:4" x14ac:dyDescent="0.2">
      <c r="A18" s="51" t="s">
        <v>365</v>
      </c>
      <c r="B18" s="52" t="s">
        <v>459</v>
      </c>
      <c r="C18" s="45" t="s">
        <v>358</v>
      </c>
      <c r="D18" s="53"/>
    </row>
    <row r="19" spans="1:4" x14ac:dyDescent="0.2">
      <c r="A19" s="51" t="s">
        <v>366</v>
      </c>
      <c r="B19" s="52" t="s">
        <v>460</v>
      </c>
      <c r="C19" s="45" t="s">
        <v>358</v>
      </c>
      <c r="D19" s="53"/>
    </row>
    <row r="20" spans="1:4" ht="25.5" x14ac:dyDescent="0.2">
      <c r="A20" s="51" t="s">
        <v>367</v>
      </c>
      <c r="B20" s="52" t="s">
        <v>461</v>
      </c>
      <c r="C20" s="45" t="s">
        <v>358</v>
      </c>
      <c r="D20" s="55"/>
    </row>
    <row r="21" spans="1:4" x14ac:dyDescent="0.2">
      <c r="A21" s="51" t="s">
        <v>368</v>
      </c>
      <c r="B21" s="52" t="s">
        <v>462</v>
      </c>
      <c r="C21" s="45" t="s">
        <v>358</v>
      </c>
      <c r="D21" s="53"/>
    </row>
    <row r="22" spans="1:4" x14ac:dyDescent="0.2">
      <c r="A22" s="51" t="s">
        <v>369</v>
      </c>
      <c r="B22" s="46" t="s">
        <v>35</v>
      </c>
      <c r="C22" s="45" t="s">
        <v>358</v>
      </c>
      <c r="D22" s="53"/>
    </row>
    <row r="23" spans="1:4" ht="25.5" x14ac:dyDescent="0.2">
      <c r="A23" s="51" t="s">
        <v>370</v>
      </c>
      <c r="B23" s="46" t="s">
        <v>36</v>
      </c>
      <c r="C23" s="45" t="s">
        <v>358</v>
      </c>
      <c r="D23" s="50">
        <f>D25</f>
        <v>279166.33999999997</v>
      </c>
    </row>
    <row r="24" spans="1:4" x14ac:dyDescent="0.2">
      <c r="A24" s="51" t="s">
        <v>371</v>
      </c>
      <c r="B24" s="52" t="s">
        <v>463</v>
      </c>
      <c r="C24" s="45" t="s">
        <v>358</v>
      </c>
      <c r="D24" s="53"/>
    </row>
    <row r="25" spans="1:4" x14ac:dyDescent="0.2">
      <c r="A25" s="51" t="s">
        <v>372</v>
      </c>
      <c r="B25" s="52" t="s">
        <v>464</v>
      </c>
      <c r="C25" s="45" t="s">
        <v>358</v>
      </c>
      <c r="D25" s="53">
        <f>D9+D12-D17</f>
        <v>279166.33999999997</v>
      </c>
    </row>
    <row r="26" spans="1:4" ht="26.25" customHeight="1" x14ac:dyDescent="0.2">
      <c r="A26" s="130" t="s">
        <v>167</v>
      </c>
      <c r="B26" s="130"/>
      <c r="C26" s="130"/>
      <c r="D26" s="130"/>
    </row>
    <row r="27" spans="1:4" x14ac:dyDescent="0.2">
      <c r="A27" s="51" t="s">
        <v>373</v>
      </c>
      <c r="B27" s="46" t="s">
        <v>168</v>
      </c>
      <c r="C27" s="45" t="s">
        <v>327</v>
      </c>
      <c r="D27" s="45"/>
    </row>
    <row r="28" spans="1:4" ht="38.25" x14ac:dyDescent="0.2">
      <c r="A28" s="56" t="s">
        <v>471</v>
      </c>
      <c r="B28" s="57" t="s">
        <v>472</v>
      </c>
      <c r="C28" s="58" t="s">
        <v>358</v>
      </c>
      <c r="D28" s="59">
        <v>98866.2</v>
      </c>
    </row>
    <row r="29" spans="1:4" ht="38.25" x14ac:dyDescent="0.2">
      <c r="A29" s="33" t="s">
        <v>473</v>
      </c>
      <c r="B29" s="34" t="s">
        <v>474</v>
      </c>
      <c r="C29" s="60" t="s">
        <v>358</v>
      </c>
      <c r="D29" s="38">
        <f>D30+D37+D92+D100+D105+D108+D111+D113</f>
        <v>480433.08</v>
      </c>
    </row>
    <row r="30" spans="1:4" ht="51" x14ac:dyDescent="0.2">
      <c r="A30" s="33" t="s">
        <v>475</v>
      </c>
      <c r="B30" s="36" t="s">
        <v>476</v>
      </c>
      <c r="C30" s="61" t="s">
        <v>358</v>
      </c>
      <c r="D30" s="38">
        <f>D32+D33+D34+D35+D36</f>
        <v>215402.41999999998</v>
      </c>
    </row>
    <row r="31" spans="1:4" x14ac:dyDescent="0.2">
      <c r="A31" s="33" t="s">
        <v>477</v>
      </c>
      <c r="B31" s="121" t="s">
        <v>478</v>
      </c>
      <c r="C31" s="121"/>
      <c r="D31" s="121"/>
    </row>
    <row r="32" spans="1:4" ht="25.5" x14ac:dyDescent="0.2">
      <c r="A32" s="33" t="s">
        <v>479</v>
      </c>
      <c r="B32" s="34" t="s">
        <v>480</v>
      </c>
      <c r="C32" s="60" t="s">
        <v>481</v>
      </c>
      <c r="D32" s="35">
        <v>116979.47</v>
      </c>
    </row>
    <row r="33" spans="1:4" ht="25.5" x14ac:dyDescent="0.2">
      <c r="A33" s="33" t="s">
        <v>479</v>
      </c>
      <c r="B33" s="34" t="s">
        <v>482</v>
      </c>
      <c r="C33" s="60" t="s">
        <v>521</v>
      </c>
      <c r="D33" s="94">
        <v>11701.64</v>
      </c>
    </row>
    <row r="34" spans="1:4" ht="25.5" x14ac:dyDescent="0.2">
      <c r="A34" s="131" t="s">
        <v>483</v>
      </c>
      <c r="B34" s="34" t="s">
        <v>484</v>
      </c>
      <c r="C34" s="60" t="s">
        <v>521</v>
      </c>
      <c r="D34" s="35">
        <v>17808.84</v>
      </c>
    </row>
    <row r="35" spans="1:4" x14ac:dyDescent="0.2">
      <c r="A35" s="131"/>
      <c r="B35" s="34" t="s">
        <v>524</v>
      </c>
      <c r="C35" s="60" t="s">
        <v>521</v>
      </c>
      <c r="D35" s="35">
        <v>51541.67</v>
      </c>
    </row>
    <row r="36" spans="1:4" x14ac:dyDescent="0.2">
      <c r="A36" s="102"/>
      <c r="B36" s="99" t="s">
        <v>573</v>
      </c>
      <c r="C36" s="99"/>
      <c r="D36" s="100">
        <v>17370.8</v>
      </c>
    </row>
    <row r="37" spans="1:4" ht="25.5" x14ac:dyDescent="0.2">
      <c r="A37" s="33" t="s">
        <v>485</v>
      </c>
      <c r="B37" s="36" t="s">
        <v>486</v>
      </c>
      <c r="C37" s="61" t="s">
        <v>358</v>
      </c>
      <c r="D37" s="38">
        <f>D39+D40+D41+D42+D43+D44+D45+D46+D47+D48+D75+D77+D78+D79+D80+D81+D82+D83+D84+D85+D86+D87+D88+D89+D90+D91+D49+D50+D51+D52+D53+D54+D55+D56+D57+D76+D58+D59+D60+D61+D62+D63+D64+D65+D66+D67+D68+D69+D70+D71+D72+D73+D74</f>
        <v>224776.37000000005</v>
      </c>
    </row>
    <row r="38" spans="1:4" x14ac:dyDescent="0.2">
      <c r="A38" s="33"/>
      <c r="B38" s="121" t="s">
        <v>478</v>
      </c>
      <c r="C38" s="121"/>
      <c r="D38" s="121"/>
    </row>
    <row r="39" spans="1:4" x14ac:dyDescent="0.2">
      <c r="A39" s="102"/>
      <c r="B39" s="99" t="s">
        <v>574</v>
      </c>
      <c r="C39" s="97" t="s">
        <v>358</v>
      </c>
      <c r="D39" s="100">
        <v>23862.18</v>
      </c>
    </row>
    <row r="40" spans="1:4" s="98" customFormat="1" x14ac:dyDescent="0.2">
      <c r="A40" s="95"/>
      <c r="B40" s="96" t="s">
        <v>543</v>
      </c>
      <c r="C40" s="97" t="s">
        <v>358</v>
      </c>
      <c r="D40" s="94">
        <v>357.61</v>
      </c>
    </row>
    <row r="41" spans="1:4" s="98" customFormat="1" x14ac:dyDescent="0.2">
      <c r="A41" s="95"/>
      <c r="B41" s="96" t="s">
        <v>544</v>
      </c>
      <c r="C41" s="97" t="s">
        <v>358</v>
      </c>
      <c r="D41" s="94">
        <v>4638.62</v>
      </c>
    </row>
    <row r="42" spans="1:4" s="98" customFormat="1" x14ac:dyDescent="0.2">
      <c r="A42" s="95"/>
      <c r="B42" s="96" t="s">
        <v>545</v>
      </c>
      <c r="C42" s="97" t="s">
        <v>358</v>
      </c>
      <c r="D42" s="94">
        <v>453.28</v>
      </c>
    </row>
    <row r="43" spans="1:4" s="98" customFormat="1" x14ac:dyDescent="0.2">
      <c r="A43" s="95"/>
      <c r="B43" s="96" t="s">
        <v>546</v>
      </c>
      <c r="C43" s="97" t="s">
        <v>358</v>
      </c>
      <c r="D43" s="94">
        <v>3940.63</v>
      </c>
    </row>
    <row r="44" spans="1:4" ht="102" customHeight="1" x14ac:dyDescent="0.2">
      <c r="A44" s="102" t="s">
        <v>548</v>
      </c>
      <c r="B44" s="103" t="s">
        <v>547</v>
      </c>
      <c r="C44" s="97" t="s">
        <v>358</v>
      </c>
      <c r="D44" s="104">
        <v>2031.49</v>
      </c>
    </row>
    <row r="45" spans="1:4" ht="26.25" customHeight="1" x14ac:dyDescent="0.2">
      <c r="A45" s="122" t="s">
        <v>549</v>
      </c>
      <c r="B45" s="99" t="s">
        <v>550</v>
      </c>
      <c r="C45" s="97" t="s">
        <v>358</v>
      </c>
      <c r="D45" s="100">
        <v>935.77</v>
      </c>
    </row>
    <row r="46" spans="1:4" ht="39" customHeight="1" x14ac:dyDescent="0.2">
      <c r="A46" s="122"/>
      <c r="B46" s="99" t="s">
        <v>551</v>
      </c>
      <c r="C46" s="97" t="s">
        <v>358</v>
      </c>
      <c r="D46" s="100">
        <v>697.09</v>
      </c>
    </row>
    <row r="47" spans="1:4" ht="51" x14ac:dyDescent="0.2">
      <c r="A47" s="122"/>
      <c r="B47" s="99" t="s">
        <v>552</v>
      </c>
      <c r="C47" s="97" t="s">
        <v>358</v>
      </c>
      <c r="D47" s="100">
        <v>126</v>
      </c>
    </row>
    <row r="48" spans="1:4" ht="51" x14ac:dyDescent="0.2">
      <c r="A48" s="102" t="s">
        <v>553</v>
      </c>
      <c r="B48" s="103" t="s">
        <v>554</v>
      </c>
      <c r="C48" s="97" t="s">
        <v>358</v>
      </c>
      <c r="D48" s="100">
        <v>2999.78</v>
      </c>
    </row>
    <row r="49" spans="1:4" x14ac:dyDescent="0.2">
      <c r="A49" s="102" t="s">
        <v>479</v>
      </c>
      <c r="B49" s="99" t="s">
        <v>581</v>
      </c>
      <c r="C49" s="97" t="s">
        <v>358</v>
      </c>
      <c r="D49" s="111">
        <v>23706</v>
      </c>
    </row>
    <row r="50" spans="1:4" ht="38.25" x14ac:dyDescent="0.2">
      <c r="A50" s="102"/>
      <c r="B50" s="99" t="s">
        <v>582</v>
      </c>
      <c r="C50" s="97" t="s">
        <v>358</v>
      </c>
      <c r="D50" s="111">
        <v>2198.4</v>
      </c>
    </row>
    <row r="51" spans="1:4" ht="25.5" x14ac:dyDescent="0.2">
      <c r="A51" s="102"/>
      <c r="B51" s="99" t="s">
        <v>579</v>
      </c>
      <c r="C51" s="97" t="s">
        <v>358</v>
      </c>
      <c r="D51" s="111">
        <v>29100</v>
      </c>
    </row>
    <row r="52" spans="1:4" ht="25.5" x14ac:dyDescent="0.2">
      <c r="A52" s="102"/>
      <c r="B52" s="99" t="s">
        <v>578</v>
      </c>
      <c r="C52" s="97" t="s">
        <v>358</v>
      </c>
      <c r="D52" s="111">
        <v>2289.6</v>
      </c>
    </row>
    <row r="53" spans="1:4" x14ac:dyDescent="0.2">
      <c r="A53" s="102"/>
      <c r="B53" s="99" t="s">
        <v>583</v>
      </c>
      <c r="C53" s="97" t="s">
        <v>358</v>
      </c>
      <c r="D53" s="111">
        <v>2655.6</v>
      </c>
    </row>
    <row r="54" spans="1:4" x14ac:dyDescent="0.2">
      <c r="A54" s="102"/>
      <c r="B54" s="99" t="s">
        <v>584</v>
      </c>
      <c r="C54" s="97" t="s">
        <v>358</v>
      </c>
      <c r="D54" s="111">
        <v>991.2</v>
      </c>
    </row>
    <row r="55" spans="1:4" x14ac:dyDescent="0.2">
      <c r="A55" s="102"/>
      <c r="B55" s="99" t="s">
        <v>585</v>
      </c>
      <c r="C55" s="97" t="s">
        <v>358</v>
      </c>
      <c r="D55" s="111">
        <v>1629.6</v>
      </c>
    </row>
    <row r="56" spans="1:4" ht="51" x14ac:dyDescent="0.2">
      <c r="A56" s="102"/>
      <c r="B56" s="99" t="s">
        <v>551</v>
      </c>
      <c r="C56" s="97" t="s">
        <v>358</v>
      </c>
      <c r="D56" s="111">
        <v>2812.8</v>
      </c>
    </row>
    <row r="57" spans="1:4" ht="51" x14ac:dyDescent="0.2">
      <c r="A57" s="102"/>
      <c r="B57" s="99" t="s">
        <v>586</v>
      </c>
      <c r="C57" s="97" t="s">
        <v>358</v>
      </c>
      <c r="D57" s="111">
        <v>488.4</v>
      </c>
    </row>
    <row r="58" spans="1:4" ht="12.75" customHeight="1" x14ac:dyDescent="0.2">
      <c r="A58" s="123" t="s">
        <v>591</v>
      </c>
      <c r="B58" s="99" t="s">
        <v>590</v>
      </c>
      <c r="C58" s="97" t="s">
        <v>358</v>
      </c>
      <c r="D58" s="111">
        <v>3727.66</v>
      </c>
    </row>
    <row r="59" spans="1:4" ht="38.25" x14ac:dyDescent="0.2">
      <c r="A59" s="124"/>
      <c r="B59" s="99" t="s">
        <v>592</v>
      </c>
      <c r="C59" s="97" t="s">
        <v>358</v>
      </c>
      <c r="D59" s="111">
        <v>14522.2</v>
      </c>
    </row>
    <row r="60" spans="1:4" ht="25.5" x14ac:dyDescent="0.2">
      <c r="A60" s="124"/>
      <c r="B60" s="99" t="s">
        <v>559</v>
      </c>
      <c r="C60" s="97" t="s">
        <v>358</v>
      </c>
      <c r="D60" s="111">
        <v>3014.81</v>
      </c>
    </row>
    <row r="61" spans="1:4" ht="51" x14ac:dyDescent="0.2">
      <c r="A61" s="124"/>
      <c r="B61" s="99" t="s">
        <v>560</v>
      </c>
      <c r="C61" s="97" t="s">
        <v>358</v>
      </c>
      <c r="D61" s="111">
        <v>3219.17</v>
      </c>
    </row>
    <row r="62" spans="1:4" ht="51" x14ac:dyDescent="0.2">
      <c r="A62" s="124"/>
      <c r="B62" s="99" t="s">
        <v>561</v>
      </c>
      <c r="C62" s="97" t="s">
        <v>358</v>
      </c>
      <c r="D62" s="111">
        <v>874.75</v>
      </c>
    </row>
    <row r="63" spans="1:4" ht="25.5" x14ac:dyDescent="0.2">
      <c r="A63" s="124"/>
      <c r="B63" s="99" t="s">
        <v>559</v>
      </c>
      <c r="C63" s="97" t="s">
        <v>358</v>
      </c>
      <c r="D63" s="111">
        <v>2512.34</v>
      </c>
    </row>
    <row r="64" spans="1:4" ht="51" x14ac:dyDescent="0.2">
      <c r="A64" s="124"/>
      <c r="B64" s="99" t="s">
        <v>586</v>
      </c>
      <c r="C64" s="97" t="s">
        <v>358</v>
      </c>
      <c r="D64" s="111">
        <v>2395.31</v>
      </c>
    </row>
    <row r="65" spans="1:4" ht="51" x14ac:dyDescent="0.2">
      <c r="A65" s="124"/>
      <c r="B65" s="99" t="s">
        <v>551</v>
      </c>
      <c r="C65" s="97" t="s">
        <v>358</v>
      </c>
      <c r="D65" s="111">
        <v>1498.21</v>
      </c>
    </row>
    <row r="66" spans="1:4" ht="51" x14ac:dyDescent="0.2">
      <c r="A66" s="124"/>
      <c r="B66" s="99" t="s">
        <v>593</v>
      </c>
      <c r="C66" s="97" t="s">
        <v>358</v>
      </c>
      <c r="D66" s="111">
        <v>536.76</v>
      </c>
    </row>
    <row r="67" spans="1:4" ht="51" x14ac:dyDescent="0.2">
      <c r="A67" s="124"/>
      <c r="B67" s="99" t="s">
        <v>552</v>
      </c>
      <c r="C67" s="97" t="s">
        <v>358</v>
      </c>
      <c r="D67" s="111">
        <v>1007.93</v>
      </c>
    </row>
    <row r="68" spans="1:4" ht="25.5" x14ac:dyDescent="0.2">
      <c r="A68" s="124"/>
      <c r="B68" s="99" t="s">
        <v>579</v>
      </c>
      <c r="C68" s="97" t="s">
        <v>358</v>
      </c>
      <c r="D68" s="111">
        <v>3174.47</v>
      </c>
    </row>
    <row r="69" spans="1:4" ht="38.25" x14ac:dyDescent="0.2">
      <c r="A69" s="124"/>
      <c r="B69" s="99" t="s">
        <v>582</v>
      </c>
      <c r="C69" s="97" t="s">
        <v>358</v>
      </c>
      <c r="D69" s="111">
        <v>1817.32</v>
      </c>
    </row>
    <row r="70" spans="1:4" ht="12.75" customHeight="1" x14ac:dyDescent="0.2">
      <c r="A70" s="124"/>
      <c r="B70" s="99" t="s">
        <v>594</v>
      </c>
      <c r="C70" s="97" t="s">
        <v>358</v>
      </c>
      <c r="D70" s="111">
        <v>1487.66</v>
      </c>
    </row>
    <row r="71" spans="1:4" ht="12.75" customHeight="1" x14ac:dyDescent="0.2">
      <c r="A71" s="124"/>
      <c r="B71" s="99" t="s">
        <v>579</v>
      </c>
      <c r="C71" s="97" t="s">
        <v>358</v>
      </c>
      <c r="D71" s="111">
        <v>1511.56</v>
      </c>
    </row>
    <row r="72" spans="1:4" ht="12.75" customHeight="1" x14ac:dyDescent="0.2">
      <c r="A72" s="124"/>
      <c r="B72" s="99" t="s">
        <v>595</v>
      </c>
      <c r="C72" s="97" t="s">
        <v>358</v>
      </c>
      <c r="D72" s="111">
        <v>1482.54</v>
      </c>
    </row>
    <row r="73" spans="1:4" x14ac:dyDescent="0.2">
      <c r="A73" s="125"/>
      <c r="B73" s="99" t="s">
        <v>583</v>
      </c>
      <c r="C73" s="97" t="s">
        <v>358</v>
      </c>
      <c r="D73" s="111">
        <v>717.17</v>
      </c>
    </row>
    <row r="74" spans="1:4" ht="12.75" customHeight="1" x14ac:dyDescent="0.2">
      <c r="A74" s="102"/>
      <c r="B74" s="99" t="s">
        <v>596</v>
      </c>
      <c r="C74" s="97" t="s">
        <v>358</v>
      </c>
      <c r="D74" s="111">
        <v>543.91999999999996</v>
      </c>
    </row>
    <row r="75" spans="1:4" ht="25.5" x14ac:dyDescent="0.2">
      <c r="A75" s="102" t="s">
        <v>522</v>
      </c>
      <c r="B75" s="105" t="s">
        <v>555</v>
      </c>
      <c r="C75" s="97" t="s">
        <v>358</v>
      </c>
      <c r="D75" s="106">
        <v>2226</v>
      </c>
    </row>
    <row r="76" spans="1:4" x14ac:dyDescent="0.2">
      <c r="A76" s="102" t="s">
        <v>522</v>
      </c>
      <c r="B76" s="105" t="s">
        <v>556</v>
      </c>
      <c r="C76" s="97" t="s">
        <v>358</v>
      </c>
      <c r="D76" s="106">
        <v>885.64</v>
      </c>
    </row>
    <row r="77" spans="1:4" ht="24" customHeight="1" x14ac:dyDescent="0.2">
      <c r="A77" s="102" t="s">
        <v>522</v>
      </c>
      <c r="B77" s="105" t="s">
        <v>557</v>
      </c>
      <c r="C77" s="97" t="s">
        <v>358</v>
      </c>
      <c r="D77" s="106">
        <v>9714.98</v>
      </c>
    </row>
    <row r="78" spans="1:4" ht="25.5" customHeight="1" x14ac:dyDescent="0.2">
      <c r="A78" s="126" t="s">
        <v>558</v>
      </c>
      <c r="B78" s="105" t="s">
        <v>559</v>
      </c>
      <c r="C78" s="97" t="s">
        <v>358</v>
      </c>
      <c r="D78" s="109">
        <v>4956.7299999999996</v>
      </c>
    </row>
    <row r="79" spans="1:4" ht="39" customHeight="1" x14ac:dyDescent="0.2">
      <c r="A79" s="127"/>
      <c r="B79" s="105" t="s">
        <v>560</v>
      </c>
      <c r="C79" s="97" t="s">
        <v>358</v>
      </c>
      <c r="D79" s="109">
        <v>4010.47</v>
      </c>
    </row>
    <row r="80" spans="1:4" ht="51" x14ac:dyDescent="0.2">
      <c r="A80" s="127"/>
      <c r="B80" s="105" t="s">
        <v>561</v>
      </c>
      <c r="C80" s="97" t="s">
        <v>358</v>
      </c>
      <c r="D80" s="109">
        <v>602.54</v>
      </c>
    </row>
    <row r="81" spans="1:4" ht="38.25" customHeight="1" x14ac:dyDescent="0.2">
      <c r="A81" s="127"/>
      <c r="B81" s="105" t="s">
        <v>551</v>
      </c>
      <c r="C81" s="97" t="s">
        <v>358</v>
      </c>
      <c r="D81" s="109">
        <v>262.3</v>
      </c>
    </row>
    <row r="82" spans="1:4" ht="51" x14ac:dyDescent="0.2">
      <c r="A82" s="128"/>
      <c r="B82" s="105" t="s">
        <v>552</v>
      </c>
      <c r="C82" s="97" t="s">
        <v>358</v>
      </c>
      <c r="D82" s="109">
        <v>733.15</v>
      </c>
    </row>
    <row r="83" spans="1:4" ht="25.5" x14ac:dyDescent="0.2">
      <c r="A83" s="123" t="s">
        <v>575</v>
      </c>
      <c r="B83" s="110" t="s">
        <v>576</v>
      </c>
      <c r="C83" s="97" t="s">
        <v>358</v>
      </c>
      <c r="D83" s="109">
        <v>10959.55</v>
      </c>
    </row>
    <row r="84" spans="1:4" ht="25.5" x14ac:dyDescent="0.2">
      <c r="A84" s="124"/>
      <c r="B84" s="105" t="s">
        <v>559</v>
      </c>
      <c r="C84" s="97" t="s">
        <v>358</v>
      </c>
      <c r="D84" s="106">
        <v>2043.12</v>
      </c>
    </row>
    <row r="85" spans="1:4" ht="39.75" customHeight="1" x14ac:dyDescent="0.2">
      <c r="A85" s="124"/>
      <c r="B85" s="105" t="s">
        <v>577</v>
      </c>
      <c r="C85" s="97" t="s">
        <v>358</v>
      </c>
      <c r="D85" s="109">
        <v>3795.85</v>
      </c>
    </row>
    <row r="86" spans="1:4" ht="25.5" x14ac:dyDescent="0.2">
      <c r="A86" s="124"/>
      <c r="B86" s="105" t="s">
        <v>578</v>
      </c>
      <c r="C86" s="97" t="s">
        <v>358</v>
      </c>
      <c r="D86" s="109">
        <v>2418.84</v>
      </c>
    </row>
    <row r="87" spans="1:4" ht="15" customHeight="1" x14ac:dyDescent="0.2">
      <c r="A87" s="125"/>
      <c r="B87" s="105" t="s">
        <v>579</v>
      </c>
      <c r="C87" s="97" t="s">
        <v>358</v>
      </c>
      <c r="D87" s="106">
        <v>4970.75</v>
      </c>
    </row>
    <row r="88" spans="1:4" ht="41.25" customHeight="1" x14ac:dyDescent="0.2">
      <c r="A88" s="123" t="s">
        <v>580</v>
      </c>
      <c r="B88" s="105" t="s">
        <v>551</v>
      </c>
      <c r="C88" s="97" t="s">
        <v>358</v>
      </c>
      <c r="D88" s="109">
        <v>3047.87</v>
      </c>
    </row>
    <row r="89" spans="1:4" ht="39" customHeight="1" x14ac:dyDescent="0.2">
      <c r="A89" s="124"/>
      <c r="B89" s="105" t="s">
        <v>560</v>
      </c>
      <c r="C89" s="97" t="s">
        <v>358</v>
      </c>
      <c r="D89" s="109">
        <v>3047.87</v>
      </c>
    </row>
    <row r="90" spans="1:4" ht="25.5" x14ac:dyDescent="0.2">
      <c r="A90" s="125"/>
      <c r="B90" s="105" t="s">
        <v>579</v>
      </c>
      <c r="C90" s="97" t="s">
        <v>358</v>
      </c>
      <c r="D90" s="109">
        <v>10741.88</v>
      </c>
    </row>
    <row r="91" spans="1:4" x14ac:dyDescent="0.2">
      <c r="A91" s="95"/>
      <c r="B91" s="99" t="s">
        <v>562</v>
      </c>
      <c r="C91" s="97" t="s">
        <v>358</v>
      </c>
      <c r="D91" s="100">
        <v>10401</v>
      </c>
    </row>
    <row r="92" spans="1:4" x14ac:dyDescent="0.2">
      <c r="A92" s="33" t="s">
        <v>487</v>
      </c>
      <c r="B92" s="36" t="s">
        <v>520</v>
      </c>
      <c r="C92" s="37" t="s">
        <v>358</v>
      </c>
      <c r="D92" s="38">
        <f>D94+D95+D96+D97+D98+D99</f>
        <v>10305.970000000001</v>
      </c>
    </row>
    <row r="93" spans="1:4" x14ac:dyDescent="0.2">
      <c r="A93" s="33"/>
      <c r="B93" s="121" t="s">
        <v>478</v>
      </c>
      <c r="C93" s="121"/>
      <c r="D93" s="121"/>
    </row>
    <row r="94" spans="1:4" x14ac:dyDescent="0.2">
      <c r="A94" s="95"/>
      <c r="B94" s="99" t="s">
        <v>564</v>
      </c>
      <c r="C94" s="101" t="s">
        <v>358</v>
      </c>
      <c r="D94" s="100">
        <v>574.57000000000005</v>
      </c>
    </row>
    <row r="95" spans="1:4" x14ac:dyDescent="0.2">
      <c r="A95" s="95"/>
      <c r="B95" s="99" t="s">
        <v>488</v>
      </c>
      <c r="C95" s="101" t="s">
        <v>358</v>
      </c>
      <c r="D95" s="111">
        <v>1648.45</v>
      </c>
    </row>
    <row r="96" spans="1:4" x14ac:dyDescent="0.2">
      <c r="A96" s="95"/>
      <c r="B96" s="99" t="s">
        <v>523</v>
      </c>
      <c r="C96" s="101" t="s">
        <v>358</v>
      </c>
      <c r="D96" s="100">
        <v>2416.84</v>
      </c>
    </row>
    <row r="97" spans="1:4" x14ac:dyDescent="0.2">
      <c r="A97" s="95"/>
      <c r="B97" s="99" t="s">
        <v>565</v>
      </c>
      <c r="C97" s="101" t="s">
        <v>358</v>
      </c>
      <c r="D97" s="100">
        <v>2964.91</v>
      </c>
    </row>
    <row r="98" spans="1:4" ht="38.25" x14ac:dyDescent="0.2">
      <c r="A98" s="95"/>
      <c r="B98" s="99" t="s">
        <v>587</v>
      </c>
      <c r="C98" s="101" t="s">
        <v>358</v>
      </c>
      <c r="D98" s="111">
        <v>530.4</v>
      </c>
    </row>
    <row r="99" spans="1:4" ht="38.25" x14ac:dyDescent="0.2">
      <c r="A99" s="95"/>
      <c r="B99" s="99" t="s">
        <v>588</v>
      </c>
      <c r="C99" s="101" t="s">
        <v>358</v>
      </c>
      <c r="D99" s="111">
        <v>2170.8000000000002</v>
      </c>
    </row>
    <row r="100" spans="1:4" x14ac:dyDescent="0.2">
      <c r="A100" s="33" t="s">
        <v>489</v>
      </c>
      <c r="B100" s="36" t="s">
        <v>490</v>
      </c>
      <c r="C100" s="37" t="s">
        <v>358</v>
      </c>
      <c r="D100" s="38">
        <f>D102+D103+D104</f>
        <v>15798.14</v>
      </c>
    </row>
    <row r="101" spans="1:4" x14ac:dyDescent="0.2">
      <c r="A101" s="33"/>
      <c r="B101" s="121" t="s">
        <v>478</v>
      </c>
      <c r="C101" s="121"/>
      <c r="D101" s="121"/>
    </row>
    <row r="102" spans="1:4" x14ac:dyDescent="0.2">
      <c r="A102" s="95"/>
      <c r="B102" s="105" t="s">
        <v>566</v>
      </c>
      <c r="C102" s="107" t="s">
        <v>358</v>
      </c>
      <c r="D102" s="106">
        <v>3139.84</v>
      </c>
    </row>
    <row r="103" spans="1:4" x14ac:dyDescent="0.2">
      <c r="A103" s="102"/>
      <c r="B103" s="105" t="s">
        <v>567</v>
      </c>
      <c r="C103" s="107" t="s">
        <v>358</v>
      </c>
      <c r="D103" s="106">
        <v>5076</v>
      </c>
    </row>
    <row r="104" spans="1:4" ht="25.5" x14ac:dyDescent="0.2">
      <c r="A104" s="95"/>
      <c r="B104" s="99" t="s">
        <v>572</v>
      </c>
      <c r="C104" s="108" t="s">
        <v>358</v>
      </c>
      <c r="D104" s="104">
        <v>7582.3</v>
      </c>
    </row>
    <row r="105" spans="1:4" x14ac:dyDescent="0.2">
      <c r="A105" s="33" t="s">
        <v>491</v>
      </c>
      <c r="B105" s="36" t="s">
        <v>492</v>
      </c>
      <c r="C105" s="37" t="s">
        <v>358</v>
      </c>
      <c r="D105" s="38">
        <f>D107</f>
        <v>8250.84</v>
      </c>
    </row>
    <row r="106" spans="1:4" x14ac:dyDescent="0.2">
      <c r="A106" s="33"/>
      <c r="B106" s="121" t="s">
        <v>478</v>
      </c>
      <c r="C106" s="121"/>
      <c r="D106" s="121"/>
    </row>
    <row r="107" spans="1:4" x14ac:dyDescent="0.2">
      <c r="A107" s="95"/>
      <c r="B107" s="99" t="s">
        <v>563</v>
      </c>
      <c r="C107" s="101" t="s">
        <v>358</v>
      </c>
      <c r="D107" s="100">
        <v>8250.84</v>
      </c>
    </row>
    <row r="108" spans="1:4" x14ac:dyDescent="0.2">
      <c r="A108" s="33" t="s">
        <v>493</v>
      </c>
      <c r="B108" s="36" t="s">
        <v>494</v>
      </c>
      <c r="C108" s="37" t="s">
        <v>358</v>
      </c>
      <c r="D108" s="38">
        <f>D110</f>
        <v>3803.47</v>
      </c>
    </row>
    <row r="109" spans="1:4" x14ac:dyDescent="0.2">
      <c r="A109" s="33"/>
      <c r="B109" s="121" t="s">
        <v>478</v>
      </c>
      <c r="C109" s="121"/>
      <c r="D109" s="121"/>
    </row>
    <row r="110" spans="1:4" ht="25.5" x14ac:dyDescent="0.2">
      <c r="A110" s="102"/>
      <c r="B110" s="105" t="s">
        <v>570</v>
      </c>
      <c r="C110" s="108" t="s">
        <v>358</v>
      </c>
      <c r="D110" s="109">
        <v>3803.47</v>
      </c>
    </row>
    <row r="111" spans="1:4" ht="25.5" x14ac:dyDescent="0.2">
      <c r="A111" s="33" t="s">
        <v>495</v>
      </c>
      <c r="B111" s="36" t="s">
        <v>496</v>
      </c>
      <c r="C111" s="37" t="s">
        <v>358</v>
      </c>
      <c r="D111" s="38">
        <v>0</v>
      </c>
    </row>
    <row r="112" spans="1:4" x14ac:dyDescent="0.2">
      <c r="A112" s="33"/>
      <c r="B112" s="121" t="s">
        <v>478</v>
      </c>
      <c r="C112" s="121"/>
      <c r="D112" s="121"/>
    </row>
    <row r="113" spans="1:4" x14ac:dyDescent="0.2">
      <c r="A113" s="33" t="s">
        <v>497</v>
      </c>
      <c r="B113" s="36" t="s">
        <v>498</v>
      </c>
      <c r="C113" s="37" t="s">
        <v>358</v>
      </c>
      <c r="D113" s="38">
        <f>D115</f>
        <v>2095.87</v>
      </c>
    </row>
    <row r="114" spans="1:4" x14ac:dyDescent="0.2">
      <c r="A114" s="33"/>
      <c r="B114" s="121" t="s">
        <v>478</v>
      </c>
      <c r="C114" s="121"/>
      <c r="D114" s="121"/>
    </row>
    <row r="115" spans="1:4" ht="37.5" customHeight="1" x14ac:dyDescent="0.2">
      <c r="A115" s="102" t="s">
        <v>568</v>
      </c>
      <c r="B115" s="103" t="s">
        <v>569</v>
      </c>
      <c r="C115" s="101" t="s">
        <v>358</v>
      </c>
      <c r="D115" s="104">
        <v>2095.87</v>
      </c>
    </row>
    <row r="116" spans="1:4" x14ac:dyDescent="0.2">
      <c r="A116" s="102"/>
      <c r="B116" s="103" t="s">
        <v>589</v>
      </c>
      <c r="C116" s="101" t="s">
        <v>358</v>
      </c>
      <c r="D116" s="104">
        <v>5234.4399999999996</v>
      </c>
    </row>
    <row r="117" spans="1:4" x14ac:dyDescent="0.2">
      <c r="A117" s="33" t="s">
        <v>517</v>
      </c>
      <c r="B117" s="34" t="s">
        <v>518</v>
      </c>
      <c r="C117" s="62" t="s">
        <v>358</v>
      </c>
      <c r="D117" s="63">
        <v>0</v>
      </c>
    </row>
    <row r="118" spans="1:4" ht="25.5" x14ac:dyDescent="0.2">
      <c r="A118" s="33" t="s">
        <v>499</v>
      </c>
      <c r="B118" s="34" t="s">
        <v>500</v>
      </c>
      <c r="C118" s="60" t="s">
        <v>358</v>
      </c>
      <c r="D118" s="63">
        <v>0</v>
      </c>
    </row>
    <row r="119" spans="1:4" ht="25.5" x14ac:dyDescent="0.2">
      <c r="A119" s="33" t="s">
        <v>501</v>
      </c>
      <c r="B119" s="34" t="s">
        <v>502</v>
      </c>
      <c r="C119" s="60" t="s">
        <v>358</v>
      </c>
      <c r="D119" s="63">
        <v>0</v>
      </c>
    </row>
    <row r="120" spans="1:4" ht="25.5" x14ac:dyDescent="0.2">
      <c r="A120" s="33" t="s">
        <v>503</v>
      </c>
      <c r="B120" s="34" t="s">
        <v>504</v>
      </c>
      <c r="C120" s="60" t="s">
        <v>358</v>
      </c>
      <c r="D120" s="63">
        <v>0</v>
      </c>
    </row>
    <row r="121" spans="1:4" ht="25.5" x14ac:dyDescent="0.2">
      <c r="A121" s="33" t="s">
        <v>505</v>
      </c>
      <c r="B121" s="34" t="s">
        <v>506</v>
      </c>
      <c r="C121" s="60" t="s">
        <v>358</v>
      </c>
      <c r="D121" s="63">
        <v>0</v>
      </c>
    </row>
    <row r="122" spans="1:4" ht="25.5" x14ac:dyDescent="0.2">
      <c r="A122" s="33" t="s">
        <v>507</v>
      </c>
      <c r="B122" s="34" t="s">
        <v>508</v>
      </c>
      <c r="C122" s="60" t="s">
        <v>358</v>
      </c>
      <c r="D122" s="63">
        <v>0</v>
      </c>
    </row>
    <row r="123" spans="1:4" x14ac:dyDescent="0.2">
      <c r="A123" s="33" t="s">
        <v>509</v>
      </c>
      <c r="B123" s="34" t="s">
        <v>510</v>
      </c>
      <c r="C123" s="60" t="s">
        <v>358</v>
      </c>
      <c r="D123" s="63">
        <v>0</v>
      </c>
    </row>
    <row r="124" spans="1:4" ht="38.25" x14ac:dyDescent="0.2">
      <c r="A124" s="33" t="s">
        <v>511</v>
      </c>
      <c r="B124" s="34" t="s">
        <v>512</v>
      </c>
      <c r="C124" s="60" t="s">
        <v>358</v>
      </c>
      <c r="D124" s="93">
        <v>0</v>
      </c>
    </row>
    <row r="125" spans="1:4" ht="51" x14ac:dyDescent="0.2">
      <c r="A125" s="33" t="s">
        <v>513</v>
      </c>
      <c r="B125" s="34" t="s">
        <v>514</v>
      </c>
      <c r="C125" s="60" t="s">
        <v>358</v>
      </c>
      <c r="D125" s="64">
        <f>D126</f>
        <v>18491.169999999998</v>
      </c>
    </row>
    <row r="126" spans="1:4" ht="25.5" x14ac:dyDescent="0.2">
      <c r="A126" s="102"/>
      <c r="B126" s="105" t="s">
        <v>571</v>
      </c>
      <c r="C126" s="60" t="s">
        <v>358</v>
      </c>
      <c r="D126" s="106">
        <v>18491.169999999998</v>
      </c>
    </row>
    <row r="127" spans="1:4" x14ac:dyDescent="0.2">
      <c r="A127" s="33" t="s">
        <v>515</v>
      </c>
      <c r="B127" s="36" t="s">
        <v>516</v>
      </c>
      <c r="C127" s="37" t="s">
        <v>358</v>
      </c>
      <c r="D127" s="64">
        <v>0</v>
      </c>
    </row>
    <row r="128" spans="1:4" x14ac:dyDescent="0.2">
      <c r="A128" s="130" t="s">
        <v>169</v>
      </c>
      <c r="B128" s="130"/>
      <c r="C128" s="130"/>
      <c r="D128" s="130"/>
    </row>
    <row r="129" spans="1:4" x14ac:dyDescent="0.2">
      <c r="A129" s="51" t="s">
        <v>376</v>
      </c>
      <c r="B129" s="46" t="s">
        <v>170</v>
      </c>
      <c r="C129" s="45" t="s">
        <v>348</v>
      </c>
      <c r="D129" s="45"/>
    </row>
    <row r="130" spans="1:4" ht="12.75" customHeight="1" x14ac:dyDescent="0.2">
      <c r="A130" s="51" t="s">
        <v>377</v>
      </c>
      <c r="B130" s="46" t="s">
        <v>171</v>
      </c>
      <c r="C130" s="45" t="s">
        <v>348</v>
      </c>
      <c r="D130" s="45"/>
    </row>
    <row r="131" spans="1:4" ht="25.5" x14ac:dyDescent="0.2">
      <c r="A131" s="51" t="s">
        <v>378</v>
      </c>
      <c r="B131" s="46" t="s">
        <v>172</v>
      </c>
      <c r="C131" s="45" t="s">
        <v>348</v>
      </c>
      <c r="D131" s="45"/>
    </row>
    <row r="132" spans="1:4" x14ac:dyDescent="0.2">
      <c r="A132" s="51" t="s">
        <v>379</v>
      </c>
      <c r="B132" s="46" t="s">
        <v>173</v>
      </c>
      <c r="C132" s="45" t="s">
        <v>358</v>
      </c>
      <c r="D132" s="53">
        <v>0</v>
      </c>
    </row>
    <row r="133" spans="1:4" x14ac:dyDescent="0.2">
      <c r="A133" s="130" t="s">
        <v>37</v>
      </c>
      <c r="B133" s="130"/>
      <c r="C133" s="130"/>
      <c r="D133" s="130"/>
    </row>
    <row r="134" spans="1:4" ht="25.5" x14ac:dyDescent="0.2">
      <c r="A134" s="51" t="s">
        <v>380</v>
      </c>
      <c r="B134" s="46" t="s">
        <v>38</v>
      </c>
      <c r="C134" s="45" t="s">
        <v>358</v>
      </c>
      <c r="D134" s="47">
        <f>D136</f>
        <v>0</v>
      </c>
    </row>
    <row r="135" spans="1:4" x14ac:dyDescent="0.2">
      <c r="A135" s="51" t="s">
        <v>381</v>
      </c>
      <c r="B135" s="52" t="s">
        <v>465</v>
      </c>
      <c r="C135" s="45" t="s">
        <v>358</v>
      </c>
      <c r="D135" s="45"/>
    </row>
    <row r="136" spans="1:4" x14ac:dyDescent="0.2">
      <c r="A136" s="51" t="s">
        <v>382</v>
      </c>
      <c r="B136" s="52" t="s">
        <v>466</v>
      </c>
      <c r="C136" s="45" t="s">
        <v>358</v>
      </c>
      <c r="D136" s="49">
        <v>0</v>
      </c>
    </row>
    <row r="137" spans="1:4" ht="25.5" x14ac:dyDescent="0.2">
      <c r="A137" s="51" t="s">
        <v>383</v>
      </c>
      <c r="B137" s="46" t="s">
        <v>39</v>
      </c>
      <c r="C137" s="45" t="s">
        <v>358</v>
      </c>
      <c r="D137" s="50">
        <f>D139+D134</f>
        <v>279166.33999999997</v>
      </c>
    </row>
    <row r="138" spans="1:4" x14ac:dyDescent="0.2">
      <c r="A138" s="65" t="s">
        <v>384</v>
      </c>
      <c r="B138" s="66" t="s">
        <v>465</v>
      </c>
      <c r="C138" s="67" t="s">
        <v>358</v>
      </c>
      <c r="D138" s="68"/>
    </row>
    <row r="139" spans="1:4" x14ac:dyDescent="0.2">
      <c r="A139" s="65" t="s">
        <v>385</v>
      </c>
      <c r="B139" s="66" t="s">
        <v>466</v>
      </c>
      <c r="C139" s="67" t="s">
        <v>358</v>
      </c>
      <c r="D139" s="68">
        <f>D25</f>
        <v>279166.33999999997</v>
      </c>
    </row>
    <row r="140" spans="1:4" x14ac:dyDescent="0.2">
      <c r="A140" s="129" t="s">
        <v>174</v>
      </c>
      <c r="B140" s="129"/>
      <c r="C140" s="129"/>
      <c r="D140" s="129"/>
    </row>
    <row r="141" spans="1:4" ht="14.25" customHeight="1" x14ac:dyDescent="0.2">
      <c r="A141" s="65" t="s">
        <v>415</v>
      </c>
      <c r="B141" s="69" t="s">
        <v>416</v>
      </c>
      <c r="C141" s="67" t="s">
        <v>327</v>
      </c>
      <c r="D141" s="67"/>
    </row>
    <row r="142" spans="1:4" x14ac:dyDescent="0.2">
      <c r="A142" s="65" t="s">
        <v>417</v>
      </c>
      <c r="B142" s="70" t="s">
        <v>407</v>
      </c>
      <c r="C142" s="67" t="s">
        <v>327</v>
      </c>
      <c r="D142" s="67" t="s">
        <v>226</v>
      </c>
    </row>
    <row r="143" spans="1:4" x14ac:dyDescent="0.2">
      <c r="A143" s="65" t="s">
        <v>418</v>
      </c>
      <c r="B143" s="70" t="s">
        <v>40</v>
      </c>
      <c r="C143" s="67" t="s">
        <v>27</v>
      </c>
      <c r="D143" s="71">
        <v>0</v>
      </c>
    </row>
    <row r="144" spans="1:4" x14ac:dyDescent="0.2">
      <c r="A144" s="65" t="s">
        <v>419</v>
      </c>
      <c r="B144" s="70" t="s">
        <v>93</v>
      </c>
      <c r="C144" s="67" t="s">
        <v>358</v>
      </c>
      <c r="D144" s="68">
        <v>0</v>
      </c>
    </row>
    <row r="145" spans="1:4" x14ac:dyDescent="0.2">
      <c r="A145" s="65" t="s">
        <v>420</v>
      </c>
      <c r="B145" s="70" t="s">
        <v>175</v>
      </c>
      <c r="C145" s="67" t="s">
        <v>358</v>
      </c>
      <c r="D145" s="68">
        <v>0</v>
      </c>
    </row>
    <row r="146" spans="1:4" ht="12.75" customHeight="1" x14ac:dyDescent="0.2">
      <c r="A146" s="65" t="s">
        <v>421</v>
      </c>
      <c r="B146" s="70" t="s">
        <v>176</v>
      </c>
      <c r="C146" s="67" t="s">
        <v>358</v>
      </c>
      <c r="D146" s="68">
        <v>0</v>
      </c>
    </row>
    <row r="147" spans="1:4" ht="25.5" x14ac:dyDescent="0.2">
      <c r="A147" s="65" t="s">
        <v>422</v>
      </c>
      <c r="B147" s="70" t="s">
        <v>177</v>
      </c>
      <c r="C147" s="67" t="s">
        <v>358</v>
      </c>
      <c r="D147" s="72">
        <f>D144</f>
        <v>0</v>
      </c>
    </row>
    <row r="148" spans="1:4" ht="25.5" x14ac:dyDescent="0.2">
      <c r="A148" s="65" t="s">
        <v>423</v>
      </c>
      <c r="B148" s="70" t="s">
        <v>178</v>
      </c>
      <c r="C148" s="67" t="s">
        <v>358</v>
      </c>
      <c r="D148" s="72">
        <f>D145</f>
        <v>0</v>
      </c>
    </row>
    <row r="149" spans="1:4" ht="25.5" x14ac:dyDescent="0.2">
      <c r="A149" s="65" t="s">
        <v>424</v>
      </c>
      <c r="B149" s="70" t="s">
        <v>179</v>
      </c>
      <c r="C149" s="67" t="s">
        <v>358</v>
      </c>
      <c r="D149" s="72">
        <f>D146</f>
        <v>0</v>
      </c>
    </row>
    <row r="150" spans="1:4" ht="25.5" x14ac:dyDescent="0.2">
      <c r="A150" s="65" t="s">
        <v>394</v>
      </c>
      <c r="B150" s="70" t="s">
        <v>180</v>
      </c>
      <c r="C150" s="67" t="s">
        <v>358</v>
      </c>
      <c r="D150" s="68"/>
    </row>
    <row r="151" spans="1:4" x14ac:dyDescent="0.2">
      <c r="A151" s="65" t="s">
        <v>425</v>
      </c>
      <c r="B151" s="69" t="s">
        <v>426</v>
      </c>
      <c r="C151" s="67" t="s">
        <v>327</v>
      </c>
      <c r="D151" s="67"/>
    </row>
    <row r="152" spans="1:4" x14ac:dyDescent="0.2">
      <c r="A152" s="65" t="s">
        <v>427</v>
      </c>
      <c r="B152" s="70" t="s">
        <v>407</v>
      </c>
      <c r="C152" s="67" t="s">
        <v>327</v>
      </c>
      <c r="D152" s="73" t="s">
        <v>225</v>
      </c>
    </row>
    <row r="153" spans="1:4" x14ac:dyDescent="0.2">
      <c r="A153" s="65" t="s">
        <v>428</v>
      </c>
      <c r="B153" s="70" t="s">
        <v>40</v>
      </c>
      <c r="C153" s="67" t="s">
        <v>27</v>
      </c>
      <c r="D153" s="74">
        <f>D154/((33.31*6+35.38*6)/12)</f>
        <v>0</v>
      </c>
    </row>
    <row r="154" spans="1:4" x14ac:dyDescent="0.2">
      <c r="A154" s="65" t="s">
        <v>429</v>
      </c>
      <c r="B154" s="70" t="s">
        <v>93</v>
      </c>
      <c r="C154" s="67" t="s">
        <v>358</v>
      </c>
      <c r="D154" s="68">
        <v>0</v>
      </c>
    </row>
    <row r="155" spans="1:4" x14ac:dyDescent="0.2">
      <c r="A155" s="65" t="s">
        <v>430</v>
      </c>
      <c r="B155" s="70" t="s">
        <v>175</v>
      </c>
      <c r="C155" s="67" t="s">
        <v>358</v>
      </c>
      <c r="D155" s="68">
        <v>0</v>
      </c>
    </row>
    <row r="156" spans="1:4" x14ac:dyDescent="0.2">
      <c r="A156" s="65" t="s">
        <v>431</v>
      </c>
      <c r="B156" s="70" t="s">
        <v>176</v>
      </c>
      <c r="C156" s="67" t="s">
        <v>358</v>
      </c>
      <c r="D156" s="68">
        <f>D154-D155</f>
        <v>0</v>
      </c>
    </row>
    <row r="157" spans="1:4" ht="25.5" x14ac:dyDescent="0.2">
      <c r="A157" s="65" t="s">
        <v>432</v>
      </c>
      <c r="B157" s="70" t="s">
        <v>177</v>
      </c>
      <c r="C157" s="67" t="s">
        <v>358</v>
      </c>
      <c r="D157" s="68">
        <f>D154</f>
        <v>0</v>
      </c>
    </row>
    <row r="158" spans="1:4" ht="25.5" x14ac:dyDescent="0.2">
      <c r="A158" s="65" t="s">
        <v>433</v>
      </c>
      <c r="B158" s="70" t="s">
        <v>178</v>
      </c>
      <c r="C158" s="67" t="s">
        <v>358</v>
      </c>
      <c r="D158" s="68">
        <f>D155</f>
        <v>0</v>
      </c>
    </row>
    <row r="159" spans="1:4" ht="25.5" x14ac:dyDescent="0.2">
      <c r="A159" s="65" t="s">
        <v>434</v>
      </c>
      <c r="B159" s="70" t="s">
        <v>179</v>
      </c>
      <c r="C159" s="67" t="s">
        <v>358</v>
      </c>
      <c r="D159" s="68">
        <f>D156</f>
        <v>0</v>
      </c>
    </row>
    <row r="160" spans="1:4" x14ac:dyDescent="0.2">
      <c r="A160" s="65" t="s">
        <v>435</v>
      </c>
      <c r="B160" s="69" t="s">
        <v>436</v>
      </c>
      <c r="C160" s="67" t="s">
        <v>327</v>
      </c>
      <c r="D160" s="73"/>
    </row>
    <row r="161" spans="1:4" x14ac:dyDescent="0.2">
      <c r="A161" s="65" t="s">
        <v>437</v>
      </c>
      <c r="B161" s="70" t="s">
        <v>407</v>
      </c>
      <c r="C161" s="67" t="s">
        <v>327</v>
      </c>
      <c r="D161" s="73" t="s">
        <v>225</v>
      </c>
    </row>
    <row r="162" spans="1:4" x14ac:dyDescent="0.2">
      <c r="A162" s="65" t="s">
        <v>438</v>
      </c>
      <c r="B162" s="70" t="s">
        <v>40</v>
      </c>
      <c r="C162" s="67" t="s">
        <v>27</v>
      </c>
      <c r="D162" s="74">
        <f>D163/((28.84*6+30.73*6)/12)</f>
        <v>0</v>
      </c>
    </row>
    <row r="163" spans="1:4" x14ac:dyDescent="0.2">
      <c r="A163" s="65" t="s">
        <v>439</v>
      </c>
      <c r="B163" s="70" t="s">
        <v>93</v>
      </c>
      <c r="C163" s="67" t="s">
        <v>358</v>
      </c>
      <c r="D163" s="68">
        <v>0</v>
      </c>
    </row>
    <row r="164" spans="1:4" x14ac:dyDescent="0.2">
      <c r="A164" s="65" t="s">
        <v>440</v>
      </c>
      <c r="B164" s="70" t="s">
        <v>175</v>
      </c>
      <c r="C164" s="67" t="s">
        <v>358</v>
      </c>
      <c r="D164" s="68">
        <v>0</v>
      </c>
    </row>
    <row r="165" spans="1:4" x14ac:dyDescent="0.2">
      <c r="A165" s="65" t="s">
        <v>441</v>
      </c>
      <c r="B165" s="70" t="s">
        <v>176</v>
      </c>
      <c r="C165" s="67" t="s">
        <v>358</v>
      </c>
      <c r="D165" s="68">
        <f>D163-D164</f>
        <v>0</v>
      </c>
    </row>
    <row r="166" spans="1:4" ht="25.5" x14ac:dyDescent="0.2">
      <c r="A166" s="65" t="s">
        <v>442</v>
      </c>
      <c r="B166" s="70" t="s">
        <v>177</v>
      </c>
      <c r="C166" s="67" t="s">
        <v>358</v>
      </c>
      <c r="D166" s="68">
        <f>D163</f>
        <v>0</v>
      </c>
    </row>
    <row r="167" spans="1:4" ht="27" customHeight="1" x14ac:dyDescent="0.2">
      <c r="A167" s="65" t="s">
        <v>443</v>
      </c>
      <c r="B167" s="70" t="s">
        <v>178</v>
      </c>
      <c r="C167" s="67" t="s">
        <v>358</v>
      </c>
      <c r="D167" s="68">
        <f>D164</f>
        <v>0</v>
      </c>
    </row>
    <row r="168" spans="1:4" ht="25.5" x14ac:dyDescent="0.2">
      <c r="A168" s="65" t="s">
        <v>444</v>
      </c>
      <c r="B168" s="70" t="s">
        <v>179</v>
      </c>
      <c r="C168" s="67" t="s">
        <v>358</v>
      </c>
      <c r="D168" s="68">
        <f>D165</f>
        <v>0</v>
      </c>
    </row>
    <row r="169" spans="1:4" x14ac:dyDescent="0.2">
      <c r="A169" s="65" t="s">
        <v>445</v>
      </c>
      <c r="B169" s="69" t="s">
        <v>446</v>
      </c>
      <c r="C169" s="67" t="s">
        <v>327</v>
      </c>
      <c r="D169" s="67"/>
    </row>
    <row r="170" spans="1:4" x14ac:dyDescent="0.2">
      <c r="A170" s="65" t="s">
        <v>447</v>
      </c>
      <c r="B170" s="70" t="s">
        <v>407</v>
      </c>
      <c r="C170" s="67" t="s">
        <v>327</v>
      </c>
      <c r="D170" s="73" t="s">
        <v>408</v>
      </c>
    </row>
    <row r="171" spans="1:4" x14ac:dyDescent="0.2">
      <c r="A171" s="65" t="s">
        <v>448</v>
      </c>
      <c r="B171" s="70" t="s">
        <v>40</v>
      </c>
      <c r="C171" s="67" t="s">
        <v>27</v>
      </c>
      <c r="D171" s="74">
        <f>D172/((5.38*6+5.56*6)/12)</f>
        <v>0</v>
      </c>
    </row>
    <row r="172" spans="1:4" x14ac:dyDescent="0.2">
      <c r="A172" s="65" t="s">
        <v>449</v>
      </c>
      <c r="B172" s="70" t="s">
        <v>93</v>
      </c>
      <c r="C172" s="67" t="s">
        <v>358</v>
      </c>
      <c r="D172" s="68">
        <v>0</v>
      </c>
    </row>
    <row r="173" spans="1:4" x14ac:dyDescent="0.2">
      <c r="A173" s="65" t="s">
        <v>450</v>
      </c>
      <c r="B173" s="70" t="s">
        <v>175</v>
      </c>
      <c r="C173" s="67" t="s">
        <v>358</v>
      </c>
      <c r="D173" s="68">
        <v>0</v>
      </c>
    </row>
    <row r="174" spans="1:4" x14ac:dyDescent="0.2">
      <c r="A174" s="65" t="s">
        <v>451</v>
      </c>
      <c r="B174" s="70" t="s">
        <v>176</v>
      </c>
      <c r="C174" s="67" t="s">
        <v>358</v>
      </c>
      <c r="D174" s="68">
        <f>D172-D173</f>
        <v>0</v>
      </c>
    </row>
    <row r="175" spans="1:4" ht="25.5" x14ac:dyDescent="0.2">
      <c r="A175" s="65" t="s">
        <v>452</v>
      </c>
      <c r="B175" s="70" t="s">
        <v>177</v>
      </c>
      <c r="C175" s="67" t="s">
        <v>358</v>
      </c>
      <c r="D175" s="68">
        <f>D172</f>
        <v>0</v>
      </c>
    </row>
    <row r="176" spans="1:4" ht="25.5" x14ac:dyDescent="0.2">
      <c r="A176" s="65" t="s">
        <v>453</v>
      </c>
      <c r="B176" s="70" t="s">
        <v>178</v>
      </c>
      <c r="C176" s="67" t="s">
        <v>358</v>
      </c>
      <c r="D176" s="68">
        <f>D173</f>
        <v>0</v>
      </c>
    </row>
    <row r="177" spans="1:4" ht="25.5" x14ac:dyDescent="0.2">
      <c r="A177" s="65" t="s">
        <v>454</v>
      </c>
      <c r="B177" s="70" t="s">
        <v>179</v>
      </c>
      <c r="C177" s="67" t="s">
        <v>358</v>
      </c>
      <c r="D177" s="68">
        <f>D174</f>
        <v>0</v>
      </c>
    </row>
    <row r="178" spans="1:4" x14ac:dyDescent="0.2">
      <c r="A178" s="129" t="s">
        <v>181</v>
      </c>
      <c r="B178" s="129"/>
      <c r="C178" s="129"/>
      <c r="D178" s="129"/>
    </row>
    <row r="179" spans="1:4" x14ac:dyDescent="0.2">
      <c r="A179" s="65" t="s">
        <v>396</v>
      </c>
      <c r="B179" s="70" t="s">
        <v>170</v>
      </c>
      <c r="C179" s="67" t="s">
        <v>348</v>
      </c>
      <c r="D179" s="67"/>
    </row>
    <row r="180" spans="1:4" x14ac:dyDescent="0.2">
      <c r="A180" s="65" t="s">
        <v>397</v>
      </c>
      <c r="B180" s="70" t="s">
        <v>171</v>
      </c>
      <c r="C180" s="67" t="s">
        <v>348</v>
      </c>
      <c r="D180" s="67"/>
    </row>
    <row r="181" spans="1:4" ht="25.5" x14ac:dyDescent="0.2">
      <c r="A181" s="65" t="s">
        <v>398</v>
      </c>
      <c r="B181" s="70" t="s">
        <v>172</v>
      </c>
      <c r="C181" s="67" t="s">
        <v>348</v>
      </c>
      <c r="D181" s="67"/>
    </row>
    <row r="182" spans="1:4" x14ac:dyDescent="0.2">
      <c r="A182" s="75" t="s">
        <v>399</v>
      </c>
      <c r="B182" s="76" t="s">
        <v>173</v>
      </c>
      <c r="C182" s="77" t="s">
        <v>358</v>
      </c>
      <c r="D182" s="67"/>
    </row>
    <row r="183" spans="1:4" x14ac:dyDescent="0.2">
      <c r="A183" s="129" t="s">
        <v>182</v>
      </c>
      <c r="B183" s="129"/>
      <c r="C183" s="129"/>
      <c r="D183" s="129"/>
    </row>
    <row r="184" spans="1:4" x14ac:dyDescent="0.2">
      <c r="A184" s="75" t="s">
        <v>400</v>
      </c>
      <c r="B184" s="76" t="s">
        <v>183</v>
      </c>
      <c r="C184" s="77" t="s">
        <v>348</v>
      </c>
      <c r="D184" s="67"/>
    </row>
    <row r="185" spans="1:4" x14ac:dyDescent="0.2">
      <c r="A185" s="75" t="s">
        <v>25</v>
      </c>
      <c r="B185" s="76" t="s">
        <v>184</v>
      </c>
      <c r="C185" s="77" t="s">
        <v>348</v>
      </c>
      <c r="D185" s="67"/>
    </row>
    <row r="186" spans="1:4" ht="25.5" x14ac:dyDescent="0.2">
      <c r="A186" s="75" t="s">
        <v>401</v>
      </c>
      <c r="B186" s="76" t="s">
        <v>185</v>
      </c>
      <c r="C186" s="77" t="s">
        <v>358</v>
      </c>
      <c r="D186" s="67"/>
    </row>
  </sheetData>
  <mergeCells count="22">
    <mergeCell ref="A178:D178"/>
    <mergeCell ref="A183:D183"/>
    <mergeCell ref="A8:D8"/>
    <mergeCell ref="A26:D26"/>
    <mergeCell ref="A128:D128"/>
    <mergeCell ref="A133:D133"/>
    <mergeCell ref="A140:D140"/>
    <mergeCell ref="B31:D31"/>
    <mergeCell ref="B38:D38"/>
    <mergeCell ref="B93:D93"/>
    <mergeCell ref="B101:D101"/>
    <mergeCell ref="B106:D106"/>
    <mergeCell ref="B109:D109"/>
    <mergeCell ref="B114:D114"/>
    <mergeCell ref="A34:A35"/>
    <mergeCell ref="A2:D2"/>
    <mergeCell ref="B112:D112"/>
    <mergeCell ref="A45:A47"/>
    <mergeCell ref="A83:A87"/>
    <mergeCell ref="A88:A90"/>
    <mergeCell ref="A78:A82"/>
    <mergeCell ref="A58:A73"/>
  </mergeCells>
  <phoneticPr fontId="11" type="noConversion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31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9" t="s">
        <v>318</v>
      </c>
      <c r="C4" s="5" t="s">
        <v>106</v>
      </c>
    </row>
    <row r="5" spans="1:3" ht="13.5" thickBot="1" x14ac:dyDescent="0.25">
      <c r="A5" s="1" t="s">
        <v>16</v>
      </c>
      <c r="B5" s="29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9" t="s">
        <v>313</v>
      </c>
      <c r="C4" s="5" t="s">
        <v>108</v>
      </c>
    </row>
    <row r="5" spans="1:3" ht="13.5" thickBot="1" x14ac:dyDescent="0.25">
      <c r="A5" s="1" t="s">
        <v>16</v>
      </c>
      <c r="B5" s="29" t="s">
        <v>314</v>
      </c>
      <c r="C5" s="5" t="s">
        <v>109</v>
      </c>
    </row>
    <row r="6" spans="1:3" ht="13.5" thickBot="1" x14ac:dyDescent="0.25">
      <c r="A6" s="1" t="s">
        <v>360</v>
      </c>
      <c r="B6" s="29" t="s">
        <v>315</v>
      </c>
      <c r="C6" s="5" t="s">
        <v>110</v>
      </c>
    </row>
    <row r="7" spans="1:3" ht="13.5" thickBot="1" x14ac:dyDescent="0.25">
      <c r="A7" s="1" t="s">
        <v>17</v>
      </c>
      <c r="B7" s="29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2017-03-31T10:32:18Z</cp:lastPrinted>
  <dcterms:created xsi:type="dcterms:W3CDTF">1996-10-08T23:32:33Z</dcterms:created>
  <dcterms:modified xsi:type="dcterms:W3CDTF">2023-03-30T07:02:00Z</dcterms:modified>
</cp:coreProperties>
</file>