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36" i="13" l="1"/>
  <c r="D42" i="13"/>
  <c r="D29" i="13" s="1"/>
  <c r="D49" i="13"/>
  <c r="D56" i="13"/>
  <c r="D33" i="13" l="1"/>
  <c r="D116" i="13" l="1"/>
  <c r="D107" i="13"/>
  <c r="D98" i="13"/>
  <c r="D34" i="13" l="1"/>
  <c r="D32" i="13"/>
  <c r="D79" i="13" l="1"/>
  <c r="D9" i="13"/>
  <c r="D88" i="13"/>
  <c r="D110" i="13"/>
  <c r="D113" i="13" s="1"/>
  <c r="D121" i="13"/>
  <c r="D120" i="13"/>
  <c r="D119" i="13"/>
  <c r="D122" i="13" s="1"/>
  <c r="D112" i="13"/>
  <c r="D111" i="13"/>
  <c r="D103" i="13"/>
  <c r="D102" i="13"/>
  <c r="D101" i="13"/>
  <c r="D104" i="13" s="1"/>
  <c r="D93" i="13"/>
  <c r="D92" i="13"/>
  <c r="D91" i="13"/>
  <c r="D94" i="13" s="1"/>
  <c r="D25" i="13" l="1"/>
  <c r="D23" i="13" l="1"/>
  <c r="D84" i="13"/>
  <c r="D82" i="13" s="1"/>
</calcChain>
</file>

<file path=xl/sharedStrings.xml><?xml version="1.0" encoding="utf-8"?>
<sst xmlns="http://schemas.openxmlformats.org/spreadsheetml/2006/main" count="1115" uniqueCount="559">
  <si>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</si>
  <si>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</si>
  <si>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</si>
  <si>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</si>
  <si>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</si>
  <si>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</si>
  <si>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</si>
  <si>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</si>
  <si>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</si>
  <si>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</si>
  <si>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</si>
  <si>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</si>
  <si>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</si>
  <si>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</si>
  <si>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</si>
  <si>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</si>
  <si>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</si>
  <si>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</si>
  <si>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</si>
  <si>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</si>
  <si>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</si>
  <si>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</si>
  <si>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</si>
  <si>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</si>
  <si>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</si>
  <si>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</si>
  <si>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</si>
  <si>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</si>
  <si>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</si>
  <si>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</si>
  <si>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</si>
  <si>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</si>
  <si>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</si>
  <si>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</si>
  <si>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</si>
  <si>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</si>
  <si>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</si>
  <si>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</si>
  <si>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</si>
  <si>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</si>
  <si>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</si>
  <si>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</si>
  <si>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</si>
  <si>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</si>
  <si>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</si>
  <si>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</si>
  <si>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</si>
  <si>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</si>
  <si>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</si>
  <si>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</si>
  <si>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</si>
  <si>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</si>
  <si>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</si>
  <si>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</si>
  <si>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</si>
  <si>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</si>
  <si>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</si>
  <si>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</si>
  <si>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</si>
  <si>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</si>
  <si>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</si>
  <si>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</si>
  <si>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</si>
  <si>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</si>
  <si>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</si>
  <si>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</si>
  <si>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</si>
  <si>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</si>
  <si>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</si>
  <si>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</si>
  <si>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</si>
  <si>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</si>
  <si>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</si>
  <si>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</si>
  <si>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</si>
  <si>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</si>
  <si>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</si>
  <si>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</si>
  <si>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</si>
  <si>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</si>
  <si>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</si>
  <si>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</si>
  <si>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</si>
  <si>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</si>
  <si>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</si>
  <si>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</si>
  <si>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</si>
  <si>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</si>
  <si>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</si>
  <si>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</si>
  <si>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</si>
  <si>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</si>
  <si>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</si>
  <si>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</si>
  <si>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</si>
  <si>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</si>
  <si>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</si>
  <si>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</si>
  <si>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</si>
  <si>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</si>
  <si>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</si>
  <si>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</si>
  <si>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</si>
  <si>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</si>
  <si>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</si>
  <si>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</si>
  <si>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</si>
  <si>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</si>
  <si>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</si>
  <si>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</si>
  <si>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</si>
  <si>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</si>
  <si>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</si>
  <si>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</si>
  <si>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</si>
  <si>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</si>
  <si>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</si>
  <si>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</si>
  <si>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</si>
  <si>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</si>
  <si>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</si>
  <si>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</si>
  <si>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</si>
  <si>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</si>
  <si>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</si>
  <si>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</si>
  <si>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</si>
  <si>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</si>
  <si>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</si>
  <si>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</si>
  <si>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</si>
  <si>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</si>
  <si>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</si>
  <si>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</si>
  <si>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</si>
  <si>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</si>
  <si>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</si>
  <si>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</si>
  <si>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</si>
  <si>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</si>
  <si>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</si>
  <si>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</si>
  <si>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</si>
  <si>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</si>
  <si>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</si>
  <si>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</si>
  <si>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</si>
  <si>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</si>
  <si>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</si>
  <si>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</si>
  <si>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</si>
  <si>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</si>
  <si>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</si>
  <si>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</si>
  <si>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</si>
  <si>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</si>
  <si>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</si>
  <si>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</si>
  <si>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</si>
  <si>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</si>
  <si>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</si>
  <si>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</si>
  <si>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</si>
  <si>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</si>
  <si>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</si>
  <si>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</si>
  <si>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</si>
  <si>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</si>
  <si>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</si>
  <si>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</si>
  <si>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</si>
  <si>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</si>
  <si>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</si>
  <si>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</si>
  <si>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</si>
  <si>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</si>
  <si>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</si>
  <si>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</si>
  <si>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</si>
  <si>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</si>
  <si>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</si>
  <si>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</si>
  <si>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</si>
  <si>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</si>
  <si>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</si>
  <si>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</si>
  <si>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</si>
  <si>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</si>
  <si>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</si>
  <si>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</si>
  <si>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</si>
  <si>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</si>
  <si>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</si>
  <si>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</si>
  <si>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</si>
  <si>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</si>
  <si>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</si>
  <si>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</si>
  <si>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</si>
  <si>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</si>
  <si>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</si>
  <si>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</si>
  <si>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</si>
  <si>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</si>
  <si>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</si>
  <si>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</si>
  <si>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</si>
  <si>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</si>
  <si>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</si>
  <si>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</si>
  <si>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</si>
  <si>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</si>
  <si>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</si>
  <si>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</si>
  <si>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</si>
  <si>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</si>
  <si>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</si>
  <si>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</si>
  <si>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</si>
  <si>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</si>
  <si>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</si>
  <si>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</si>
  <si>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</si>
  <si>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</si>
  <si>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</si>
  <si>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</si>
  <si>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</si>
  <si>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</si>
  <si>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</si>
  <si>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</si>
  <si>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</si>
  <si>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</si>
  <si>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</si>
  <si>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</si>
  <si>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</si>
  <si>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</si>
  <si>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</si>
  <si>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</si>
  <si>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</si>
  <si>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</si>
  <si>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</si>
  <si>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</si>
  <si>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</si>
  <si>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</si>
  <si>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</si>
  <si>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</si>
  <si>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</si>
  <si>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</si>
  <si>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</si>
  <si>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</si>
  <si>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</si>
  <si>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</si>
  <si>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</si>
  <si>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</si>
  <si>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</si>
  <si>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</si>
  <si>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</si>
  <si>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</si>
  <si>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</si>
  <si>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</si>
  <si>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</si>
  <si>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</si>
  <si>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</si>
  <si>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</si>
  <si>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</si>
  <si>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</si>
  <si>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</si>
  <si>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</si>
  <si>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</si>
  <si>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</si>
  <si>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</si>
  <si>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</si>
  <si>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</si>
  <si>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</si>
  <si>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</si>
  <si>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</si>
  <si>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</si>
  <si>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</si>
  <si>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</si>
  <si>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</si>
  <si>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</si>
  <si>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</si>
  <si>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</si>
  <si>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</si>
  <si>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</si>
  <si>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</si>
  <si>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</si>
  <si>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</si>
  <si>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</si>
  <si>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</si>
  <si>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</si>
  <si>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</si>
  <si>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</si>
  <si>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</si>
  <si>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</si>
  <si>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</si>
  <si>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</si>
  <si>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</si>
  <si>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</si>
  <si>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</si>
  <si>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</si>
  <si>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</si>
  <si>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</si>
  <si>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</si>
  <si>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</si>
  <si>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</si>
  <si>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</si>
  <si>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</si>
  <si>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</si>
  <si>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</si>
  <si>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</si>
  <si>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</si>
  <si>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</si>
  <si>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</si>
  <si>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</si>
  <si>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</si>
  <si>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</si>
  <si>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</si>
  <si>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</si>
  <si>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</si>
  <si>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</si>
  <si>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</si>
  <si>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</si>
  <si>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</si>
  <si>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</si>
  <si>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</si>
  <si>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</si>
  <si>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</si>
  <si>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</si>
  <si>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</si>
  <si>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</si>
  <si>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</si>
  <si>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</si>
  <si>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</si>
  <si>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</si>
  <si>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</si>
  <si>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</si>
  <si>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</si>
  <si>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</si>
  <si>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</si>
  <si>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</si>
  <si>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</si>
  <si>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</si>
  <si>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</si>
  <si>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</si>
  <si>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</si>
  <si>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</si>
  <si>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</si>
  <si>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</si>
  <si>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</si>
  <si>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</si>
  <si>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</si>
  <si>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</si>
  <si>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</si>
  <si>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</si>
  <si>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</si>
  <si>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</si>
  <si>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</si>
  <si>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</si>
  <si>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</si>
  <si>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</si>
  <si>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</si>
  <si>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</si>
  <si>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</si>
  <si>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</si>
  <si>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</si>
  <si>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</si>
  <si>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</si>
  <si>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</si>
  <si>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</si>
  <si>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</si>
  <si>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</si>
  <si>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</si>
  <si>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</si>
  <si>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</si>
  <si>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</si>
  <si>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</si>
  <si>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</si>
  <si>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</si>
  <si>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</si>
  <si>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</si>
  <si>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</si>
  <si>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</si>
  <si>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</si>
  <si>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</si>
  <si>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</si>
  <si>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</si>
  <si>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</si>
  <si>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</si>
  <si>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</si>
  <si>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</si>
  <si>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</si>
  <si>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</si>
  <si>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</si>
  <si>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</si>
  <si>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</si>
  <si>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</si>
  <si>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</si>
  <si>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</si>
  <si>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</si>
  <si>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</si>
  <si>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</si>
  <si>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</si>
  <si>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</si>
  <si>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</si>
  <si>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</si>
  <si>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</si>
  <si>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</si>
  <si>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</si>
  <si>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</si>
  <si>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</si>
  <si>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</si>
  <si>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</si>
  <si>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</si>
  <si>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</si>
  <si>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</si>
  <si>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</si>
  <si>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</si>
  <si>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</si>
  <si>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</si>
  <si>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</si>
  <si>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</si>
  <si>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</si>
  <si>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</si>
  <si>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</si>
  <si>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</si>
  <si>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</si>
  <si>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</si>
  <si>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</si>
  <si>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</si>
  <si>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</si>
  <si>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</si>
  <si>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</si>
  <si>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</si>
  <si>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</si>
  <si>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</si>
  <si>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</si>
  <si>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</si>
  <si>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</si>
  <si>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</si>
  <si>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</si>
  <si>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</si>
  <si>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</si>
  <si>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</si>
  <si>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</si>
  <si>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</si>
  <si>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</si>
  <si>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</si>
  <si>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</si>
  <si>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</si>
  <si>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</si>
  <si>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</si>
  <si>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</si>
  <si>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</si>
  <si>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</si>
  <si>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</si>
  <si>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</si>
  <si>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</si>
  <si>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</si>
  <si>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</si>
  <si>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</si>
  <si>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</si>
  <si>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</si>
  <si>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</si>
  <si>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</si>
  <si>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</si>
  <si>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</si>
  <si>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</si>
  <si>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</si>
  <si>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</si>
  <si>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</si>
  <si>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</si>
  <si>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</si>
  <si>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</si>
  <si>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</si>
  <si>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</si>
  <si>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</si>
  <si>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</si>
  <si>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</si>
  <si>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</si>
  <si>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</si>
  <si>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</si>
  <si>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</si>
  <si>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</si>
  <si>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</si>
  <si>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</si>
  <si>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</si>
  <si>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</si>
  <si>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</si>
  <si>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</si>
  <si>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</si>
  <si>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</si>
  <si>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</si>
  <si>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</si>
  <si>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</si>
  <si>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</si>
  <si>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</si>
  <si>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</si>
  <si>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</si>
  <si>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</si>
  <si>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</si>
  <si>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</si>
  <si>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</si>
  <si>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</si>
  <si>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</si>
  <si>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</si>
  <si>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</si>
  <si>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</si>
  <si>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</si>
  <si>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</si>
  <si>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</si>
  <si>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</si>
  <si>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</si>
  <si>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</si>
  <si>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</si>
  <si>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</si>
  <si>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Пушкина д. 10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</si>
  <si>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</si>
  <si>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</si>
  <si>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</si>
  <si>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</si>
  <si>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</si>
  <si>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</si>
  <si>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</si>
  <si>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</si>
  <si>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</si>
  <si>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</si>
  <si>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</si>
  <si>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</si>
  <si>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</si>
  <si>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</si>
  <si>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</si>
  <si>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</si>
  <si>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</si>
  <si>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</si>
  <si>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</si>
  <si>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</si>
  <si>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</si>
  <si>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</si>
  <si>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</si>
  <si>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</si>
  <si>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</si>
  <si>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Ремонт козырька. Сварка опорной решетки</t>
  </si>
  <si>
    <t>Ремонт деревянных элементов конструкций крыш укрепление стропильных ног расшивкой досками с двух сторон</t>
  </si>
  <si>
    <t>Устройство кровель из проф.листа</t>
  </si>
  <si>
    <t>Окраска масляными составами ранее окрашенных металлических кровель за два раза (покраска козврька)</t>
  </si>
  <si>
    <t>Работы по ремонту ВДГО (замена гибкой подводки)</t>
  </si>
  <si>
    <t>Работы по ремонту ВДГО шарового крана</t>
  </si>
  <si>
    <t>Работы по содержанию систем ХВС, ГВС, отопления и водоотведения, газ. оборудования</t>
  </si>
  <si>
    <t>Демонтаж желобов с привлечением вышки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</si>
  <si>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</si>
  <si>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</si>
  <si>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Покраска графити на фасаде</t>
  </si>
  <si>
    <t>Огрунтовка ранее окрашенных фасадов под окраску перхлорвиниловыми красками простых с земли и лесов</t>
  </si>
  <si>
    <t>Окраска перхлорвиниловыми красками по подготовленной поверхности фасадов простых за 1 раз с земли и лесов</t>
  </si>
  <si>
    <t>автовышка</t>
  </si>
  <si>
    <t>Очистка кровель от наледи и сосулек по периметру ширина очистки 1,5 м</t>
  </si>
  <si>
    <t>Уточнить сумму</t>
  </si>
  <si>
    <t>Ремонт откосов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</si>
</sst>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3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wrapText="1"/>
    </xf>
    <xf numFmtId="0" fontId="7" fillId="24" borderId="15" xfId="0" applyFont="1" applyFill="1" applyBorder="1" applyAlignment="1">
      <alignment horizontal="left" wrapText="1" indent="4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 wrapText="1" inden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4" fillId="0" borderId="22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32" fillId="0" borderId="22" xfId="79" applyBorder="1" applyAlignment="1" applyProtection="1">
      <alignment horizontal="center" vertical="center" wrapText="1"/>
    </xf>
    <xf numFmtId="0" fontId="2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 indent="4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/>
    </xf>
    <xf numFmtId="0" fontId="53" fillId="0" borderId="22" xfId="118" applyFont="1" applyBorder="1" applyAlignment="1">
      <alignment vertical="top" wrapText="1"/>
    </xf>
    <xf numFmtId="0" fontId="53" fillId="0" borderId="22" xfId="118" applyFont="1" applyBorder="1" applyAlignment="1">
      <alignment horizontal="center" vertical="center" wrapText="1"/>
    </xf>
    <xf numFmtId="2" fontId="53" fillId="0" borderId="22" xfId="118" applyNumberFormat="1" applyFont="1" applyBorder="1" applyAlignment="1">
      <alignment vertical="top" wrapText="1"/>
    </xf>
    <xf numFmtId="2" fontId="49" fillId="0" borderId="22" xfId="0" applyNumberFormat="1" applyFont="1" applyBorder="1" applyAlignment="1">
      <alignment horizontal="right" vertical="center"/>
    </xf>
    <xf numFmtId="2" fontId="53" fillId="0" borderId="22" xfId="118" applyNumberFormat="1" applyFont="1" applyBorder="1" applyAlignment="1">
      <alignment vertical="center" wrapText="1"/>
    </xf>
    <xf numFmtId="0" fontId="49" fillId="0" borderId="22" xfId="0" applyFont="1" applyBorder="1" applyAlignment="1">
      <alignment horizontal="center" wrapText="1"/>
    </xf>
    <xf numFmtId="0" fontId="53" fillId="0" borderId="22" xfId="118" applyFont="1" applyBorder="1" applyAlignment="1">
      <alignment horizontal="center" wrapText="1"/>
    </xf>
    <xf numFmtId="2" fontId="53" fillId="0" borderId="22" xfId="118" applyNumberFormat="1" applyFont="1" applyBorder="1" applyAlignment="1">
      <alignment horizontal="right" vertical="center" wrapText="1"/>
    </xf>
    <xf numFmtId="2" fontId="52" fillId="24" borderId="22" xfId="118" applyNumberFormat="1" applyFont="1" applyFill="1" applyBorder="1" applyAlignment="1">
      <alignment vertical="top" wrapText="1"/>
    </xf>
    <xf numFmtId="0" fontId="55" fillId="0" borderId="0" xfId="0" applyFont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left" wrapText="1"/>
    </xf>
    <xf numFmtId="49" fontId="49" fillId="24" borderId="21" xfId="0" applyNumberFormat="1" applyFont="1" applyFill="1" applyBorder="1" applyAlignment="1">
      <alignment horizontal="center" vertical="top" wrapText="1"/>
    </xf>
    <xf numFmtId="49" fontId="49" fillId="24" borderId="20" xfId="0" applyNumberFormat="1" applyFont="1" applyFill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6" fillId="0" borderId="0" xfId="0" applyFont="1"/>
    <xf numFmtId="0" fontId="5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E15" sqref="E1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520</v>
      </c>
    </row>
    <row r="6" spans="1:9" ht="21.75" customHeight="1" x14ac:dyDescent="0.2">
      <c r="A6" s="21" t="s">
        <v>322</v>
      </c>
      <c r="B6" s="21" t="s">
        <v>323</v>
      </c>
      <c r="C6" s="21" t="s">
        <v>324</v>
      </c>
      <c r="D6" s="21" t="s">
        <v>325</v>
      </c>
    </row>
    <row r="7" spans="1:9" ht="27" customHeight="1" x14ac:dyDescent="0.2">
      <c r="A7" s="17" t="s">
        <v>363</v>
      </c>
      <c r="B7" s="55" t="s">
        <v>326</v>
      </c>
      <c r="C7" s="19" t="s">
        <v>327</v>
      </c>
      <c r="D7" s="19"/>
      <c r="E7" s="112" t="s">
        <v>308</v>
      </c>
      <c r="F7" s="113"/>
      <c r="G7" s="113"/>
      <c r="H7" s="113"/>
      <c r="I7" s="27"/>
    </row>
    <row r="8" spans="1:9" ht="12.75" customHeight="1" x14ac:dyDescent="0.2">
      <c r="A8" s="111" t="s">
        <v>328</v>
      </c>
      <c r="B8" s="111"/>
      <c r="C8" s="111"/>
      <c r="D8" s="111"/>
    </row>
    <row r="9" spans="1:9" ht="51" x14ac:dyDescent="0.2">
      <c r="A9" s="79" t="s">
        <v>16</v>
      </c>
      <c r="B9" s="80" t="s">
        <v>329</v>
      </c>
      <c r="C9" s="81" t="s">
        <v>327</v>
      </c>
      <c r="D9" s="82" t="s">
        <v>524</v>
      </c>
      <c r="E9" s="16" t="s">
        <v>45</v>
      </c>
    </row>
    <row r="10" spans="1:9" x14ac:dyDescent="0.2">
      <c r="A10" s="79"/>
      <c r="B10" s="83" t="s">
        <v>409</v>
      </c>
      <c r="C10" s="81"/>
      <c r="D10" s="84"/>
      <c r="E10" s="16"/>
    </row>
    <row r="11" spans="1:9" ht="25.5" x14ac:dyDescent="0.2">
      <c r="A11" s="79" t="s">
        <v>360</v>
      </c>
      <c r="B11" s="80" t="s">
        <v>330</v>
      </c>
      <c r="C11" s="81" t="s">
        <v>327</v>
      </c>
      <c r="D11" s="85" t="s">
        <v>525</v>
      </c>
    </row>
    <row r="12" spans="1:9" ht="17.25" customHeight="1" x14ac:dyDescent="0.2">
      <c r="A12" s="79" t="s">
        <v>17</v>
      </c>
      <c r="B12" s="80" t="s">
        <v>331</v>
      </c>
      <c r="C12" s="81" t="s">
        <v>327</v>
      </c>
      <c r="D12" s="84" t="s">
        <v>526</v>
      </c>
      <c r="E12" s="112" t="s">
        <v>410</v>
      </c>
      <c r="F12" s="113"/>
      <c r="G12" s="113"/>
      <c r="H12" s="113"/>
      <c r="I12" s="113"/>
    </row>
    <row r="13" spans="1:9" ht="17.25" customHeight="1" x14ac:dyDescent="0.2">
      <c r="A13" s="79"/>
      <c r="B13" s="83" t="s">
        <v>411</v>
      </c>
      <c r="C13" s="81"/>
      <c r="D13" s="84" t="s">
        <v>527</v>
      </c>
      <c r="E13" s="112"/>
      <c r="F13" s="113"/>
      <c r="G13" s="113"/>
      <c r="H13" s="113"/>
      <c r="I13" s="113"/>
    </row>
    <row r="14" spans="1:9" ht="17.25" customHeight="1" x14ac:dyDescent="0.2">
      <c r="A14" s="79"/>
      <c r="B14" s="83" t="s">
        <v>412</v>
      </c>
      <c r="C14" s="81"/>
      <c r="D14" s="84" t="s">
        <v>528</v>
      </c>
      <c r="E14" s="112"/>
      <c r="F14" s="113"/>
      <c r="G14" s="113"/>
      <c r="H14" s="113"/>
      <c r="I14" s="113"/>
    </row>
    <row r="15" spans="1:9" ht="51" x14ac:dyDescent="0.2">
      <c r="A15" s="79" t="s">
        <v>18</v>
      </c>
      <c r="B15" s="80" t="s">
        <v>332</v>
      </c>
      <c r="C15" s="81" t="s">
        <v>327</v>
      </c>
      <c r="D15" s="86" t="s">
        <v>529</v>
      </c>
    </row>
    <row r="16" spans="1:9" ht="25.5" x14ac:dyDescent="0.2">
      <c r="A16" s="79" t="s">
        <v>19</v>
      </c>
      <c r="B16" s="87" t="s">
        <v>333</v>
      </c>
      <c r="C16" s="81" t="s">
        <v>327</v>
      </c>
      <c r="D16" s="88">
        <v>5050025306</v>
      </c>
    </row>
    <row r="17" spans="1:14" ht="38.25" x14ac:dyDescent="0.2">
      <c r="A17" s="79" t="s">
        <v>20</v>
      </c>
      <c r="B17" s="87" t="s">
        <v>319</v>
      </c>
      <c r="C17" s="81" t="s">
        <v>327</v>
      </c>
      <c r="D17" s="89" t="s">
        <v>530</v>
      </c>
    </row>
    <row r="18" spans="1:14" ht="38.25" x14ac:dyDescent="0.2">
      <c r="A18" s="79" t="s">
        <v>21</v>
      </c>
      <c r="B18" s="87" t="s">
        <v>334</v>
      </c>
      <c r="C18" s="81" t="s">
        <v>327</v>
      </c>
      <c r="D18" s="89" t="s">
        <v>530</v>
      </c>
    </row>
    <row r="19" spans="1:14" ht="27" customHeight="1" x14ac:dyDescent="0.2">
      <c r="A19" s="79" t="s">
        <v>22</v>
      </c>
      <c r="B19" s="87" t="s">
        <v>335</v>
      </c>
      <c r="C19" s="81" t="s">
        <v>327</v>
      </c>
      <c r="D19" s="90" t="s">
        <v>531</v>
      </c>
      <c r="E19" s="115" t="s">
        <v>309</v>
      </c>
      <c r="F19" s="116"/>
      <c r="G19" s="116"/>
      <c r="H19" s="116"/>
      <c r="I19" s="116"/>
    </row>
    <row r="20" spans="1:14" x14ac:dyDescent="0.2">
      <c r="A20" s="79" t="s">
        <v>23</v>
      </c>
      <c r="B20" s="80" t="s">
        <v>336</v>
      </c>
      <c r="C20" s="81" t="s">
        <v>327</v>
      </c>
      <c r="D20" s="45" t="s">
        <v>532</v>
      </c>
    </row>
    <row r="21" spans="1:14" ht="25.5" x14ac:dyDescent="0.2">
      <c r="A21" s="79" t="s">
        <v>24</v>
      </c>
      <c r="B21" s="80" t="s">
        <v>337</v>
      </c>
      <c r="C21" s="81" t="s">
        <v>327</v>
      </c>
      <c r="D21" s="82"/>
    </row>
    <row r="22" spans="1:14" x14ac:dyDescent="0.2">
      <c r="A22" s="79" t="s">
        <v>364</v>
      </c>
      <c r="B22" s="80" t="s">
        <v>338</v>
      </c>
      <c r="C22" s="81" t="s">
        <v>327</v>
      </c>
      <c r="D22" s="84" t="s">
        <v>533</v>
      </c>
    </row>
    <row r="23" spans="1:14" x14ac:dyDescent="0.2">
      <c r="A23" s="79"/>
      <c r="B23" s="83" t="s">
        <v>104</v>
      </c>
      <c r="C23" s="81" t="s">
        <v>327</v>
      </c>
      <c r="D23" s="81"/>
    </row>
    <row r="24" spans="1:14" ht="76.5" x14ac:dyDescent="0.2">
      <c r="A24" s="79" t="s">
        <v>365</v>
      </c>
      <c r="B24" s="80" t="s">
        <v>339</v>
      </c>
      <c r="C24" s="81" t="s">
        <v>327</v>
      </c>
      <c r="D24" s="91" t="s">
        <v>534</v>
      </c>
      <c r="E24" s="112" t="s">
        <v>310</v>
      </c>
      <c r="F24" s="113"/>
      <c r="G24" s="113"/>
      <c r="H24" s="113"/>
      <c r="I24" s="113"/>
      <c r="K24" s="30" t="s">
        <v>6</v>
      </c>
      <c r="L24" s="30" t="s">
        <v>7</v>
      </c>
      <c r="M24" s="30" t="s">
        <v>8</v>
      </c>
      <c r="N24" s="30" t="s">
        <v>9</v>
      </c>
    </row>
    <row r="25" spans="1:14" x14ac:dyDescent="0.2">
      <c r="A25" s="79" t="s">
        <v>366</v>
      </c>
      <c r="B25" s="80" t="s">
        <v>340</v>
      </c>
      <c r="C25" s="81" t="s">
        <v>327</v>
      </c>
      <c r="D25" s="91"/>
      <c r="K25" s="20" t="s">
        <v>414</v>
      </c>
      <c r="L25" s="23" t="s">
        <v>11</v>
      </c>
      <c r="M25" s="20" t="s">
        <v>10</v>
      </c>
      <c r="N25" s="20" t="s">
        <v>14</v>
      </c>
    </row>
    <row r="26" spans="1:14" ht="38.25" x14ac:dyDescent="0.2">
      <c r="A26" s="79" t="s">
        <v>367</v>
      </c>
      <c r="B26" s="92" t="s">
        <v>341</v>
      </c>
      <c r="C26" s="81" t="s">
        <v>327</v>
      </c>
      <c r="D26" s="89" t="s">
        <v>535</v>
      </c>
      <c r="K26" s="20" t="s">
        <v>0</v>
      </c>
      <c r="L26" s="23" t="s">
        <v>11</v>
      </c>
      <c r="M26" s="20" t="s">
        <v>10</v>
      </c>
      <c r="N26" s="20" t="s">
        <v>13</v>
      </c>
    </row>
    <row r="27" spans="1:14" x14ac:dyDescent="0.2">
      <c r="A27" s="79" t="s">
        <v>368</v>
      </c>
      <c r="B27" s="92" t="s">
        <v>342</v>
      </c>
      <c r="C27" s="81" t="s">
        <v>327</v>
      </c>
      <c r="D27" s="84" t="s">
        <v>536</v>
      </c>
      <c r="K27" s="20" t="s">
        <v>1</v>
      </c>
      <c r="L27" s="23" t="s">
        <v>11</v>
      </c>
      <c r="M27" s="20" t="s">
        <v>10</v>
      </c>
      <c r="N27" s="20" t="s">
        <v>14</v>
      </c>
    </row>
    <row r="28" spans="1:14" x14ac:dyDescent="0.2">
      <c r="A28" s="79" t="s">
        <v>369</v>
      </c>
      <c r="B28" s="92" t="s">
        <v>343</v>
      </c>
      <c r="C28" s="81" t="s">
        <v>327</v>
      </c>
      <c r="D28" s="93" t="s">
        <v>467</v>
      </c>
      <c r="E28" s="9" t="s">
        <v>311</v>
      </c>
      <c r="K28" s="20" t="s">
        <v>2</v>
      </c>
      <c r="L28" s="23" t="s">
        <v>11</v>
      </c>
      <c r="M28" s="20" t="s">
        <v>10</v>
      </c>
      <c r="N28" s="20" t="s">
        <v>14</v>
      </c>
    </row>
    <row r="29" spans="1:14" ht="25.5" x14ac:dyDescent="0.2">
      <c r="A29" s="79" t="s">
        <v>370</v>
      </c>
      <c r="B29" s="80" t="s">
        <v>344</v>
      </c>
      <c r="C29" s="84" t="s">
        <v>345</v>
      </c>
      <c r="D29" s="91"/>
      <c r="K29" s="20" t="s">
        <v>3</v>
      </c>
      <c r="L29" s="23" t="s">
        <v>11</v>
      </c>
      <c r="M29" s="20" t="s">
        <v>10</v>
      </c>
      <c r="N29" s="20" t="s">
        <v>13</v>
      </c>
    </row>
    <row r="30" spans="1:14" ht="17.25" customHeight="1" x14ac:dyDescent="0.2">
      <c r="A30" s="79" t="s">
        <v>371</v>
      </c>
      <c r="B30" s="80" t="s">
        <v>346</v>
      </c>
      <c r="C30" s="84" t="s">
        <v>345</v>
      </c>
      <c r="D30" s="91"/>
      <c r="K30" s="20" t="s">
        <v>4</v>
      </c>
      <c r="L30" s="108" t="s">
        <v>12</v>
      </c>
      <c r="M30" s="109"/>
      <c r="N30" s="110"/>
    </row>
    <row r="31" spans="1:14" ht="12.75" customHeight="1" x14ac:dyDescent="0.2">
      <c r="A31" s="79" t="s">
        <v>372</v>
      </c>
      <c r="B31" s="80" t="s">
        <v>347</v>
      </c>
      <c r="C31" s="81" t="s">
        <v>348</v>
      </c>
      <c r="D31" s="93"/>
      <c r="E31" s="112" t="s">
        <v>212</v>
      </c>
      <c r="F31" s="113"/>
      <c r="G31" s="113"/>
      <c r="H31" s="113"/>
      <c r="I31" s="113"/>
      <c r="K31" s="20" t="s">
        <v>5</v>
      </c>
      <c r="L31" s="108" t="s">
        <v>12</v>
      </c>
      <c r="M31" s="109"/>
      <c r="N31" s="110"/>
    </row>
    <row r="32" spans="1:14" x14ac:dyDescent="0.2">
      <c r="A32" s="79" t="s">
        <v>373</v>
      </c>
      <c r="B32" s="80" t="s">
        <v>349</v>
      </c>
      <c r="C32" s="81" t="s">
        <v>350</v>
      </c>
      <c r="D32" s="93"/>
    </row>
    <row r="33" spans="1:5" ht="29.25" customHeight="1" x14ac:dyDescent="0.2">
      <c r="A33" s="79" t="s">
        <v>374</v>
      </c>
      <c r="B33" s="80" t="s">
        <v>41</v>
      </c>
      <c r="C33" s="81" t="s">
        <v>351</v>
      </c>
      <c r="D33" s="93"/>
    </row>
    <row r="34" spans="1:5" x14ac:dyDescent="0.2">
      <c r="A34" s="79"/>
      <c r="B34" s="83" t="s">
        <v>42</v>
      </c>
      <c r="C34" s="81" t="s">
        <v>351</v>
      </c>
      <c r="D34" s="93"/>
    </row>
    <row r="35" spans="1:5" x14ac:dyDescent="0.2">
      <c r="A35" s="79"/>
      <c r="B35" s="83" t="s">
        <v>43</v>
      </c>
      <c r="C35" s="81" t="s">
        <v>351</v>
      </c>
      <c r="D35" s="93"/>
    </row>
    <row r="36" spans="1:5" x14ac:dyDescent="0.2">
      <c r="A36" s="79"/>
      <c r="B36" s="83" t="s">
        <v>44</v>
      </c>
      <c r="C36" s="81" t="s">
        <v>351</v>
      </c>
      <c r="D36" s="93"/>
    </row>
    <row r="37" spans="1:5" ht="25.5" x14ac:dyDescent="0.2">
      <c r="A37" s="94" t="s">
        <v>375</v>
      </c>
      <c r="B37" s="80" t="s">
        <v>352</v>
      </c>
      <c r="C37" s="95" t="s">
        <v>327</v>
      </c>
      <c r="D37" s="95"/>
    </row>
    <row r="38" spans="1:5" ht="30" customHeight="1" x14ac:dyDescent="0.2">
      <c r="A38" s="114" t="s">
        <v>213</v>
      </c>
      <c r="B38" s="114"/>
      <c r="C38" s="114"/>
      <c r="D38" s="114"/>
      <c r="E38" t="s">
        <v>312</v>
      </c>
    </row>
    <row r="39" spans="1:5" ht="15.75" x14ac:dyDescent="0.2">
      <c r="A39" s="79" t="s">
        <v>376</v>
      </c>
      <c r="B39" s="87" t="s">
        <v>353</v>
      </c>
      <c r="C39" s="96" t="s">
        <v>327</v>
      </c>
      <c r="D39" s="93" t="s">
        <v>537</v>
      </c>
    </row>
    <row r="40" spans="1:5" ht="15.75" x14ac:dyDescent="0.2">
      <c r="A40" s="79" t="s">
        <v>377</v>
      </c>
      <c r="B40" s="87" t="s">
        <v>354</v>
      </c>
      <c r="C40" s="96" t="s">
        <v>327</v>
      </c>
      <c r="D40" s="93" t="s">
        <v>538</v>
      </c>
    </row>
    <row r="41" spans="1:5" ht="63.75" x14ac:dyDescent="0.2">
      <c r="A41" s="79" t="s">
        <v>378</v>
      </c>
      <c r="B41" s="87" t="s">
        <v>355</v>
      </c>
      <c r="C41" s="96" t="s">
        <v>327</v>
      </c>
      <c r="D41" s="93" t="s">
        <v>468</v>
      </c>
    </row>
    <row r="42" spans="1:5" ht="15.75" x14ac:dyDescent="0.2">
      <c r="A42" s="17" t="s">
        <v>379</v>
      </c>
      <c r="B42" s="18" t="s">
        <v>356</v>
      </c>
      <c r="C42" s="24" t="s">
        <v>327</v>
      </c>
      <c r="D42" s="29"/>
    </row>
    <row r="43" spans="1:5" ht="15.75" x14ac:dyDescent="0.2">
      <c r="A43" s="17" t="s">
        <v>380</v>
      </c>
      <c r="B43" s="18" t="s">
        <v>357</v>
      </c>
      <c r="C43" s="24" t="s">
        <v>327</v>
      </c>
      <c r="D43" s="29"/>
    </row>
    <row r="45" spans="1:5" x14ac:dyDescent="0.2">
      <c r="A45" s="28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zoomScale="130" zoomScaleNormal="13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6.7109375" customWidth="1"/>
    <col min="3" max="3" width="12" customWidth="1"/>
    <col min="4" max="4" width="19.85546875" style="39" customWidth="1"/>
  </cols>
  <sheetData>
    <row r="1" spans="1:4" ht="15.75" x14ac:dyDescent="0.25">
      <c r="A1" s="127" t="s">
        <v>28</v>
      </c>
      <c r="B1" s="127"/>
      <c r="C1" s="127"/>
      <c r="D1" s="128"/>
    </row>
    <row r="2" spans="1:4" ht="15.75" x14ac:dyDescent="0.25">
      <c r="A2" s="129" t="s">
        <v>539</v>
      </c>
      <c r="B2" s="129"/>
      <c r="C2" s="129"/>
      <c r="D2" s="129"/>
    </row>
    <row r="3" spans="1:4" ht="15.75" x14ac:dyDescent="0.25">
      <c r="A3" s="127"/>
      <c r="B3" s="130" t="s">
        <v>516</v>
      </c>
      <c r="C3" s="127"/>
      <c r="D3" s="128"/>
    </row>
    <row r="4" spans="1:4" ht="15.75" x14ac:dyDescent="0.25">
      <c r="A4" s="21" t="s">
        <v>322</v>
      </c>
      <c r="B4" s="26" t="s">
        <v>323</v>
      </c>
      <c r="C4" s="26" t="s">
        <v>324</v>
      </c>
      <c r="D4" s="37" t="s">
        <v>325</v>
      </c>
    </row>
    <row r="5" spans="1:4" x14ac:dyDescent="0.2">
      <c r="A5" s="17" t="s">
        <v>359</v>
      </c>
      <c r="B5" s="25" t="s">
        <v>326</v>
      </c>
      <c r="C5" s="19" t="s">
        <v>327</v>
      </c>
      <c r="D5" s="40"/>
    </row>
    <row r="6" spans="1:4" x14ac:dyDescent="0.2">
      <c r="A6" s="56" t="s">
        <v>16</v>
      </c>
      <c r="B6" s="57" t="s">
        <v>29</v>
      </c>
      <c r="C6" s="58" t="s">
        <v>327</v>
      </c>
      <c r="D6" s="59" t="s">
        <v>540</v>
      </c>
    </row>
    <row r="7" spans="1:4" x14ac:dyDescent="0.2">
      <c r="A7" s="56" t="s">
        <v>360</v>
      </c>
      <c r="B7" s="57" t="s">
        <v>30</v>
      </c>
      <c r="C7" s="58" t="s">
        <v>327</v>
      </c>
      <c r="D7" s="59" t="s">
        <v>541</v>
      </c>
    </row>
    <row r="8" spans="1:4" ht="30" customHeight="1" x14ac:dyDescent="0.2">
      <c r="A8" s="125" t="s">
        <v>165</v>
      </c>
      <c r="B8" s="125"/>
      <c r="C8" s="125"/>
      <c r="D8" s="125"/>
    </row>
    <row r="9" spans="1:4" ht="25.5" x14ac:dyDescent="0.2">
      <c r="A9" s="56" t="s">
        <v>17</v>
      </c>
      <c r="B9" s="60" t="s">
        <v>31</v>
      </c>
      <c r="C9" s="58" t="s">
        <v>358</v>
      </c>
      <c r="D9" s="48">
        <f>D11</f>
        <v>30161.19</v>
      </c>
    </row>
    <row r="10" spans="1:4" x14ac:dyDescent="0.2">
      <c r="A10" s="56" t="s">
        <v>18</v>
      </c>
      <c r="B10" s="61" t="s">
        <v>32</v>
      </c>
      <c r="C10" s="58" t="s">
        <v>358</v>
      </c>
      <c r="D10" s="49"/>
    </row>
    <row r="11" spans="1:4" x14ac:dyDescent="0.2">
      <c r="A11" s="56" t="s">
        <v>19</v>
      </c>
      <c r="B11" s="61" t="s">
        <v>33</v>
      </c>
      <c r="C11" s="58" t="s">
        <v>358</v>
      </c>
      <c r="D11" s="50">
        <v>30161.19</v>
      </c>
    </row>
    <row r="12" spans="1:4" ht="25.5" x14ac:dyDescent="0.2">
      <c r="A12" s="62" t="s">
        <v>20</v>
      </c>
      <c r="B12" s="63" t="s">
        <v>166</v>
      </c>
      <c r="C12" s="64" t="s">
        <v>358</v>
      </c>
      <c r="D12" s="48">
        <f>SUM(D13:D15)</f>
        <v>313791.12</v>
      </c>
    </row>
    <row r="13" spans="1:4" x14ac:dyDescent="0.2">
      <c r="A13" s="62" t="s">
        <v>21</v>
      </c>
      <c r="B13" s="65" t="s">
        <v>455</v>
      </c>
      <c r="C13" s="64" t="s">
        <v>358</v>
      </c>
      <c r="D13" s="50">
        <f>313791.12-D14-D15</f>
        <v>186160.91999999998</v>
      </c>
    </row>
    <row r="14" spans="1:4" x14ac:dyDescent="0.2">
      <c r="A14" s="62" t="s">
        <v>22</v>
      </c>
      <c r="B14" s="66" t="s">
        <v>522</v>
      </c>
      <c r="C14" s="64" t="s">
        <v>358</v>
      </c>
      <c r="D14" s="50">
        <v>48885.24</v>
      </c>
    </row>
    <row r="15" spans="1:4" x14ac:dyDescent="0.2">
      <c r="A15" s="62" t="s">
        <v>23</v>
      </c>
      <c r="B15" s="65" t="s">
        <v>456</v>
      </c>
      <c r="C15" s="64" t="s">
        <v>358</v>
      </c>
      <c r="D15" s="50">
        <v>78744.960000000006</v>
      </c>
    </row>
    <row r="16" spans="1:4" x14ac:dyDescent="0.2">
      <c r="A16" s="62" t="s">
        <v>24</v>
      </c>
      <c r="B16" s="63" t="s">
        <v>34</v>
      </c>
      <c r="C16" s="64" t="s">
        <v>358</v>
      </c>
      <c r="D16" s="52">
        <f>D17</f>
        <v>288324.34000000003</v>
      </c>
    </row>
    <row r="17" spans="1:4" x14ac:dyDescent="0.2">
      <c r="A17" s="62" t="s">
        <v>364</v>
      </c>
      <c r="B17" s="65" t="s">
        <v>457</v>
      </c>
      <c r="C17" s="64" t="s">
        <v>358</v>
      </c>
      <c r="D17" s="53">
        <v>288324.34000000003</v>
      </c>
    </row>
    <row r="18" spans="1:4" x14ac:dyDescent="0.2">
      <c r="A18" s="62" t="s">
        <v>365</v>
      </c>
      <c r="B18" s="65" t="s">
        <v>458</v>
      </c>
      <c r="C18" s="64" t="s">
        <v>358</v>
      </c>
      <c r="D18" s="51"/>
    </row>
    <row r="19" spans="1:4" x14ac:dyDescent="0.2">
      <c r="A19" s="62" t="s">
        <v>366</v>
      </c>
      <c r="B19" s="65" t="s">
        <v>459</v>
      </c>
      <c r="C19" s="64" t="s">
        <v>358</v>
      </c>
      <c r="D19" s="51"/>
    </row>
    <row r="20" spans="1:4" ht="25.5" x14ac:dyDescent="0.2">
      <c r="A20" s="62" t="s">
        <v>367</v>
      </c>
      <c r="B20" s="65" t="s">
        <v>460</v>
      </c>
      <c r="C20" s="64" t="s">
        <v>358</v>
      </c>
      <c r="D20" s="51"/>
    </row>
    <row r="21" spans="1:4" x14ac:dyDescent="0.2">
      <c r="A21" s="62" t="s">
        <v>368</v>
      </c>
      <c r="B21" s="65" t="s">
        <v>461</v>
      </c>
      <c r="C21" s="64" t="s">
        <v>358</v>
      </c>
      <c r="D21" s="51"/>
    </row>
    <row r="22" spans="1:4" x14ac:dyDescent="0.2">
      <c r="A22" s="62" t="s">
        <v>369</v>
      </c>
      <c r="B22" s="63" t="s">
        <v>35</v>
      </c>
      <c r="C22" s="64" t="s">
        <v>358</v>
      </c>
      <c r="D22" s="51"/>
    </row>
    <row r="23" spans="1:4" ht="25.5" x14ac:dyDescent="0.2">
      <c r="A23" s="62" t="s">
        <v>370</v>
      </c>
      <c r="B23" s="63" t="s">
        <v>36</v>
      </c>
      <c r="C23" s="64" t="s">
        <v>358</v>
      </c>
      <c r="D23" s="48">
        <f>D25</f>
        <v>55627.969999999972</v>
      </c>
    </row>
    <row r="24" spans="1:4" x14ac:dyDescent="0.2">
      <c r="A24" s="62" t="s">
        <v>371</v>
      </c>
      <c r="B24" s="65" t="s">
        <v>462</v>
      </c>
      <c r="C24" s="64" t="s">
        <v>358</v>
      </c>
      <c r="D24" s="51"/>
    </row>
    <row r="25" spans="1:4" x14ac:dyDescent="0.2">
      <c r="A25" s="62" t="s">
        <v>372</v>
      </c>
      <c r="B25" s="65" t="s">
        <v>463</v>
      </c>
      <c r="C25" s="64" t="s">
        <v>358</v>
      </c>
      <c r="D25" s="50">
        <f>D9+D12-D16</f>
        <v>55627.969999999972</v>
      </c>
    </row>
    <row r="26" spans="1:4" ht="26.25" customHeight="1" x14ac:dyDescent="0.2">
      <c r="A26" s="126" t="s">
        <v>167</v>
      </c>
      <c r="B26" s="126"/>
      <c r="C26" s="126"/>
      <c r="D26" s="126"/>
    </row>
    <row r="27" spans="1:4" x14ac:dyDescent="0.2">
      <c r="A27" s="62" t="s">
        <v>373</v>
      </c>
      <c r="B27" s="63" t="s">
        <v>168</v>
      </c>
      <c r="C27" s="64" t="s">
        <v>327</v>
      </c>
      <c r="D27" s="59"/>
    </row>
    <row r="28" spans="1:4" ht="38.25" x14ac:dyDescent="0.2">
      <c r="A28" s="47" t="s">
        <v>469</v>
      </c>
      <c r="B28" s="67" t="s">
        <v>470</v>
      </c>
      <c r="C28" s="68" t="s">
        <v>358</v>
      </c>
      <c r="D28" s="69">
        <v>29859.72</v>
      </c>
    </row>
    <row r="29" spans="1:4" ht="38.25" x14ac:dyDescent="0.2">
      <c r="A29" s="70" t="s">
        <v>471</v>
      </c>
      <c r="B29" s="63" t="s">
        <v>472</v>
      </c>
      <c r="C29" s="71" t="s">
        <v>358</v>
      </c>
      <c r="D29" s="75">
        <f>D36+D42+D47+D49+D54+D56</f>
        <v>107279.85</v>
      </c>
    </row>
    <row r="30" spans="1:4" ht="39" customHeight="1" x14ac:dyDescent="0.2">
      <c r="A30" s="70" t="s">
        <v>473</v>
      </c>
      <c r="B30" s="73" t="s">
        <v>474</v>
      </c>
      <c r="C30" s="74" t="s">
        <v>358</v>
      </c>
      <c r="D30" s="75">
        <v>0</v>
      </c>
    </row>
    <row r="31" spans="1:4" ht="12.75" customHeight="1" x14ac:dyDescent="0.2">
      <c r="A31" s="70" t="s">
        <v>475</v>
      </c>
      <c r="B31" s="117" t="s">
        <v>476</v>
      </c>
      <c r="C31" s="118"/>
      <c r="D31" s="119"/>
    </row>
    <row r="32" spans="1:4" ht="25.5" x14ac:dyDescent="0.2">
      <c r="A32" s="70" t="s">
        <v>477</v>
      </c>
      <c r="B32" s="63" t="s">
        <v>478</v>
      </c>
      <c r="C32" s="71" t="s">
        <v>479</v>
      </c>
      <c r="D32" s="72">
        <f>(0)*1.2</f>
        <v>0</v>
      </c>
    </row>
    <row r="33" spans="1:6" ht="25.5" x14ac:dyDescent="0.2">
      <c r="A33" s="70" t="s">
        <v>477</v>
      </c>
      <c r="B33" s="63" t="s">
        <v>480</v>
      </c>
      <c r="C33" s="71" t="s">
        <v>481</v>
      </c>
      <c r="D33" s="72">
        <f>(0)*1.2</f>
        <v>0</v>
      </c>
    </row>
    <row r="34" spans="1:6" ht="25.5" x14ac:dyDescent="0.2">
      <c r="A34" s="120" t="s">
        <v>482</v>
      </c>
      <c r="B34" s="63" t="s">
        <v>483</v>
      </c>
      <c r="C34" s="71" t="s">
        <v>486</v>
      </c>
      <c r="D34" s="72">
        <f t="shared" ref="D34" si="0">(0)*1.2</f>
        <v>0</v>
      </c>
    </row>
    <row r="35" spans="1:6" x14ac:dyDescent="0.2">
      <c r="A35" s="121"/>
      <c r="B35" s="63" t="s">
        <v>523</v>
      </c>
      <c r="C35" s="71" t="s">
        <v>486</v>
      </c>
      <c r="D35" s="72">
        <v>0</v>
      </c>
    </row>
    <row r="36" spans="1:6" ht="25.5" x14ac:dyDescent="0.2">
      <c r="A36" s="70" t="s">
        <v>484</v>
      </c>
      <c r="B36" s="73" t="s">
        <v>548</v>
      </c>
      <c r="C36" s="74" t="s">
        <v>358</v>
      </c>
      <c r="D36" s="75">
        <f>D38+D39</f>
        <v>2830</v>
      </c>
    </row>
    <row r="37" spans="1:6" ht="12.75" customHeight="1" x14ac:dyDescent="0.2">
      <c r="A37" s="70"/>
      <c r="B37" s="117" t="s">
        <v>476</v>
      </c>
      <c r="C37" s="118"/>
      <c r="D37" s="119"/>
    </row>
    <row r="38" spans="1:6" x14ac:dyDescent="0.2">
      <c r="A38" s="97"/>
      <c r="B38" s="98" t="s">
        <v>546</v>
      </c>
      <c r="C38" s="104" t="s">
        <v>358</v>
      </c>
      <c r="D38" s="100">
        <v>790</v>
      </c>
    </row>
    <row r="39" spans="1:6" x14ac:dyDescent="0.2">
      <c r="A39" s="97"/>
      <c r="B39" s="98" t="s">
        <v>547</v>
      </c>
      <c r="C39" s="104" t="s">
        <v>358</v>
      </c>
      <c r="D39" s="100">
        <v>2040</v>
      </c>
    </row>
    <row r="40" spans="1:6" x14ac:dyDescent="0.2">
      <c r="A40" s="70" t="s">
        <v>485</v>
      </c>
      <c r="B40" s="73" t="s">
        <v>521</v>
      </c>
      <c r="C40" s="76" t="s">
        <v>358</v>
      </c>
      <c r="D40" s="72">
        <v>0</v>
      </c>
    </row>
    <row r="41" spans="1:6" ht="12.75" customHeight="1" x14ac:dyDescent="0.2">
      <c r="A41" s="70"/>
      <c r="B41" s="117" t="s">
        <v>476</v>
      </c>
      <c r="C41" s="118"/>
      <c r="D41" s="119"/>
    </row>
    <row r="42" spans="1:6" x14ac:dyDescent="0.2">
      <c r="A42" s="70" t="s">
        <v>487</v>
      </c>
      <c r="B42" s="73" t="s">
        <v>488</v>
      </c>
      <c r="C42" s="76" t="s">
        <v>358</v>
      </c>
      <c r="D42" s="75">
        <f>D44+D45+D46</f>
        <v>75553.009999999995</v>
      </c>
    </row>
    <row r="43" spans="1:6" ht="12.75" customHeight="1" x14ac:dyDescent="0.2">
      <c r="A43" s="70"/>
      <c r="B43" s="117" t="s">
        <v>476</v>
      </c>
      <c r="C43" s="118"/>
      <c r="D43" s="119"/>
    </row>
    <row r="44" spans="1:6" x14ac:dyDescent="0.2">
      <c r="A44" s="97"/>
      <c r="B44" s="98" t="s">
        <v>549</v>
      </c>
      <c r="C44" s="99" t="s">
        <v>358</v>
      </c>
      <c r="D44" s="100">
        <v>11106.28</v>
      </c>
    </row>
    <row r="45" spans="1:6" x14ac:dyDescent="0.2">
      <c r="A45" s="97"/>
      <c r="B45" s="98" t="s">
        <v>558</v>
      </c>
      <c r="C45" s="99" t="s">
        <v>358</v>
      </c>
      <c r="D45" s="106">
        <v>53077.14</v>
      </c>
      <c r="E45" s="107" t="s">
        <v>557</v>
      </c>
      <c r="F45" s="107"/>
    </row>
    <row r="46" spans="1:6" ht="25.5" x14ac:dyDescent="0.2">
      <c r="A46" s="97" t="s">
        <v>555</v>
      </c>
      <c r="B46" s="98" t="s">
        <v>556</v>
      </c>
      <c r="C46" s="99" t="s">
        <v>358</v>
      </c>
      <c r="D46" s="100">
        <v>11369.59</v>
      </c>
    </row>
    <row r="47" spans="1:6" x14ac:dyDescent="0.2">
      <c r="A47" s="70" t="s">
        <v>489</v>
      </c>
      <c r="B47" s="73" t="s">
        <v>490</v>
      </c>
      <c r="C47" s="76" t="s">
        <v>358</v>
      </c>
      <c r="D47" s="75">
        <v>0</v>
      </c>
    </row>
    <row r="48" spans="1:6" ht="12.75" customHeight="1" x14ac:dyDescent="0.2">
      <c r="A48" s="70"/>
      <c r="B48" s="117" t="s">
        <v>476</v>
      </c>
      <c r="C48" s="118"/>
      <c r="D48" s="119"/>
    </row>
    <row r="49" spans="1:4" x14ac:dyDescent="0.2">
      <c r="A49" s="70" t="s">
        <v>491</v>
      </c>
      <c r="B49" s="73" t="s">
        <v>492</v>
      </c>
      <c r="C49" s="76" t="s">
        <v>358</v>
      </c>
      <c r="D49" s="75">
        <f>D51+D52+D53</f>
        <v>4710.3500000000004</v>
      </c>
    </row>
    <row r="50" spans="1:4" ht="12.75" customHeight="1" x14ac:dyDescent="0.2">
      <c r="A50" s="70"/>
      <c r="B50" s="117" t="s">
        <v>476</v>
      </c>
      <c r="C50" s="118"/>
      <c r="D50" s="119"/>
    </row>
    <row r="51" spans="1:4" ht="25.5" x14ac:dyDescent="0.2">
      <c r="A51" s="103" t="s">
        <v>550</v>
      </c>
      <c r="B51" s="98" t="s">
        <v>551</v>
      </c>
      <c r="C51" s="99" t="s">
        <v>358</v>
      </c>
      <c r="D51" s="105">
        <v>3803.49</v>
      </c>
    </row>
    <row r="52" spans="1:4" ht="34.5" customHeight="1" x14ac:dyDescent="0.2">
      <c r="A52" s="122" t="s">
        <v>552</v>
      </c>
      <c r="B52" s="98" t="s">
        <v>553</v>
      </c>
      <c r="C52" s="99" t="s">
        <v>358</v>
      </c>
      <c r="D52" s="105">
        <v>357.14</v>
      </c>
    </row>
    <row r="53" spans="1:4" ht="38.25" x14ac:dyDescent="0.2">
      <c r="A53" s="122"/>
      <c r="B53" s="98" t="s">
        <v>554</v>
      </c>
      <c r="C53" s="99" t="s">
        <v>358</v>
      </c>
      <c r="D53" s="105">
        <v>549.72</v>
      </c>
    </row>
    <row r="54" spans="1:4" ht="12.75" customHeight="1" x14ac:dyDescent="0.2">
      <c r="A54" s="70" t="s">
        <v>493</v>
      </c>
      <c r="B54" s="73" t="s">
        <v>494</v>
      </c>
      <c r="C54" s="76" t="s">
        <v>358</v>
      </c>
      <c r="D54" s="75">
        <v>0</v>
      </c>
    </row>
    <row r="55" spans="1:4" ht="12.75" customHeight="1" x14ac:dyDescent="0.2">
      <c r="A55" s="70"/>
      <c r="B55" s="117" t="s">
        <v>476</v>
      </c>
      <c r="C55" s="118"/>
      <c r="D55" s="119"/>
    </row>
    <row r="56" spans="1:4" x14ac:dyDescent="0.2">
      <c r="A56" s="70" t="s">
        <v>495</v>
      </c>
      <c r="B56" s="73" t="s">
        <v>496</v>
      </c>
      <c r="C56" s="76" t="s">
        <v>358</v>
      </c>
      <c r="D56" s="75">
        <f>D58+D59+D60+D61</f>
        <v>24186.49</v>
      </c>
    </row>
    <row r="57" spans="1:4" ht="12.75" customHeight="1" x14ac:dyDescent="0.2">
      <c r="A57" s="70"/>
      <c r="B57" s="117" t="s">
        <v>476</v>
      </c>
      <c r="C57" s="118"/>
      <c r="D57" s="119"/>
    </row>
    <row r="58" spans="1:4" x14ac:dyDescent="0.2">
      <c r="A58" s="97"/>
      <c r="B58" s="98" t="s">
        <v>542</v>
      </c>
      <c r="C58" s="99" t="s">
        <v>358</v>
      </c>
      <c r="D58" s="101">
        <v>11422.12</v>
      </c>
    </row>
    <row r="59" spans="1:4" ht="38.25" x14ac:dyDescent="0.2">
      <c r="A59" s="97"/>
      <c r="B59" s="98" t="s">
        <v>543</v>
      </c>
      <c r="C59" s="99" t="s">
        <v>358</v>
      </c>
      <c r="D59" s="102">
        <v>4297.6000000000004</v>
      </c>
    </row>
    <row r="60" spans="1:4" x14ac:dyDescent="0.2">
      <c r="A60" s="97"/>
      <c r="B60" s="98" t="s">
        <v>544</v>
      </c>
      <c r="C60" s="99" t="s">
        <v>358</v>
      </c>
      <c r="D60" s="102">
        <v>8175.83</v>
      </c>
    </row>
    <row r="61" spans="1:4" ht="25.5" x14ac:dyDescent="0.2">
      <c r="A61" s="97"/>
      <c r="B61" s="98" t="s">
        <v>545</v>
      </c>
      <c r="C61" s="99" t="s">
        <v>358</v>
      </c>
      <c r="D61" s="102">
        <v>290.94</v>
      </c>
    </row>
    <row r="62" spans="1:4" ht="25.5" x14ac:dyDescent="0.2">
      <c r="A62" s="70" t="s">
        <v>497</v>
      </c>
      <c r="B62" s="63" t="s">
        <v>519</v>
      </c>
      <c r="C62" s="99" t="s">
        <v>358</v>
      </c>
      <c r="D62" s="50">
        <v>0</v>
      </c>
    </row>
    <row r="63" spans="1:4" x14ac:dyDescent="0.2">
      <c r="A63" s="70" t="s">
        <v>517</v>
      </c>
      <c r="B63" s="63" t="s">
        <v>518</v>
      </c>
      <c r="C63" s="71" t="s">
        <v>358</v>
      </c>
      <c r="D63" s="50">
        <v>0</v>
      </c>
    </row>
    <row r="64" spans="1:4" ht="25.5" x14ac:dyDescent="0.2">
      <c r="A64" s="70" t="s">
        <v>498</v>
      </c>
      <c r="B64" s="63" t="s">
        <v>499</v>
      </c>
      <c r="C64" s="71" t="s">
        <v>358</v>
      </c>
      <c r="D64" s="50">
        <v>0</v>
      </c>
    </row>
    <row r="65" spans="1:4" ht="25.5" x14ac:dyDescent="0.2">
      <c r="A65" s="70" t="s">
        <v>500</v>
      </c>
      <c r="B65" s="63" t="s">
        <v>501</v>
      </c>
      <c r="C65" s="71" t="s">
        <v>358</v>
      </c>
      <c r="D65" s="50">
        <v>0</v>
      </c>
    </row>
    <row r="66" spans="1:4" ht="25.5" x14ac:dyDescent="0.2">
      <c r="A66" s="70" t="s">
        <v>502</v>
      </c>
      <c r="B66" s="63" t="s">
        <v>503</v>
      </c>
      <c r="C66" s="71" t="s">
        <v>358</v>
      </c>
      <c r="D66" s="50">
        <v>0</v>
      </c>
    </row>
    <row r="67" spans="1:4" ht="25.5" x14ac:dyDescent="0.2">
      <c r="A67" s="70" t="s">
        <v>504</v>
      </c>
      <c r="B67" s="63" t="s">
        <v>505</v>
      </c>
      <c r="C67" s="71" t="s">
        <v>358</v>
      </c>
      <c r="D67" s="50">
        <v>0</v>
      </c>
    </row>
    <row r="68" spans="1:4" ht="25.5" x14ac:dyDescent="0.2">
      <c r="A68" s="70" t="s">
        <v>506</v>
      </c>
      <c r="B68" s="63" t="s">
        <v>507</v>
      </c>
      <c r="C68" s="71" t="s">
        <v>358</v>
      </c>
      <c r="D68" s="50">
        <v>0</v>
      </c>
    </row>
    <row r="69" spans="1:4" x14ac:dyDescent="0.2">
      <c r="A69" s="70" t="s">
        <v>508</v>
      </c>
      <c r="B69" s="63" t="s">
        <v>509</v>
      </c>
      <c r="C69" s="71" t="s">
        <v>358</v>
      </c>
      <c r="D69" s="50">
        <v>0</v>
      </c>
    </row>
    <row r="70" spans="1:4" ht="38.25" x14ac:dyDescent="0.2">
      <c r="A70" s="70" t="s">
        <v>510</v>
      </c>
      <c r="B70" s="63" t="s">
        <v>511</v>
      </c>
      <c r="C70" s="71" t="s">
        <v>358</v>
      </c>
      <c r="D70" s="50">
        <v>0</v>
      </c>
    </row>
    <row r="71" spans="1:4" ht="51" x14ac:dyDescent="0.2">
      <c r="A71" s="70" t="s">
        <v>512</v>
      </c>
      <c r="B71" s="63" t="s">
        <v>513</v>
      </c>
      <c r="C71" s="71" t="s">
        <v>358</v>
      </c>
      <c r="D71" s="48">
        <v>0</v>
      </c>
    </row>
    <row r="72" spans="1:4" ht="20.100000000000001" customHeight="1" x14ac:dyDescent="0.2">
      <c r="A72" s="70" t="s">
        <v>514</v>
      </c>
      <c r="B72" s="73" t="s">
        <v>515</v>
      </c>
      <c r="C72" s="74" t="s">
        <v>358</v>
      </c>
      <c r="D72" s="48">
        <v>0</v>
      </c>
    </row>
    <row r="73" spans="1:4" x14ac:dyDescent="0.2">
      <c r="A73" s="126" t="s">
        <v>169</v>
      </c>
      <c r="B73" s="126"/>
      <c r="C73" s="126"/>
      <c r="D73" s="126"/>
    </row>
    <row r="74" spans="1:4" x14ac:dyDescent="0.2">
      <c r="A74" s="62" t="s">
        <v>376</v>
      </c>
      <c r="B74" s="63" t="s">
        <v>170</v>
      </c>
      <c r="C74" s="64" t="s">
        <v>348</v>
      </c>
      <c r="D74" s="59"/>
    </row>
    <row r="75" spans="1:4" x14ac:dyDescent="0.2">
      <c r="A75" s="62" t="s">
        <v>377</v>
      </c>
      <c r="B75" s="63" t="s">
        <v>171</v>
      </c>
      <c r="C75" s="64" t="s">
        <v>348</v>
      </c>
      <c r="D75" s="59"/>
    </row>
    <row r="76" spans="1:4" ht="25.5" x14ac:dyDescent="0.2">
      <c r="A76" s="62" t="s">
        <v>378</v>
      </c>
      <c r="B76" s="63" t="s">
        <v>172</v>
      </c>
      <c r="C76" s="64" t="s">
        <v>348</v>
      </c>
      <c r="D76" s="59"/>
    </row>
    <row r="77" spans="1:4" ht="12.75" customHeight="1" x14ac:dyDescent="0.2">
      <c r="A77" s="62" t="s">
        <v>379</v>
      </c>
      <c r="B77" s="63" t="s">
        <v>173</v>
      </c>
      <c r="C77" s="64" t="s">
        <v>358</v>
      </c>
      <c r="D77" s="59"/>
    </row>
    <row r="78" spans="1:4" x14ac:dyDescent="0.2">
      <c r="A78" s="126" t="s">
        <v>37</v>
      </c>
      <c r="B78" s="126"/>
      <c r="C78" s="126"/>
      <c r="D78" s="126"/>
    </row>
    <row r="79" spans="1:4" ht="25.5" x14ac:dyDescent="0.2">
      <c r="A79" s="62" t="s">
        <v>380</v>
      </c>
      <c r="B79" s="63" t="s">
        <v>38</v>
      </c>
      <c r="C79" s="64" t="s">
        <v>358</v>
      </c>
      <c r="D79" s="77">
        <f>D81</f>
        <v>0</v>
      </c>
    </row>
    <row r="80" spans="1:4" x14ac:dyDescent="0.2">
      <c r="A80" s="62" t="s">
        <v>381</v>
      </c>
      <c r="B80" s="65" t="s">
        <v>464</v>
      </c>
      <c r="C80" s="64" t="s">
        <v>358</v>
      </c>
      <c r="D80" s="59"/>
    </row>
    <row r="81" spans="1:4" x14ac:dyDescent="0.2">
      <c r="A81" s="62" t="s">
        <v>382</v>
      </c>
      <c r="B81" s="65" t="s">
        <v>465</v>
      </c>
      <c r="C81" s="64" t="s">
        <v>358</v>
      </c>
      <c r="D81" s="78">
        <v>0</v>
      </c>
    </row>
    <row r="82" spans="1:4" ht="25.5" x14ac:dyDescent="0.2">
      <c r="A82" s="32" t="s">
        <v>383</v>
      </c>
      <c r="B82" s="33" t="s">
        <v>39</v>
      </c>
      <c r="C82" s="34" t="s">
        <v>358</v>
      </c>
      <c r="D82" s="41">
        <f>D84+D79</f>
        <v>55627.969999999972</v>
      </c>
    </row>
    <row r="83" spans="1:4" x14ac:dyDescent="0.2">
      <c r="A83" s="32" t="s">
        <v>384</v>
      </c>
      <c r="B83" s="35" t="s">
        <v>464</v>
      </c>
      <c r="C83" s="34" t="s">
        <v>358</v>
      </c>
      <c r="D83" s="40"/>
    </row>
    <row r="84" spans="1:4" x14ac:dyDescent="0.2">
      <c r="A84" s="32" t="s">
        <v>385</v>
      </c>
      <c r="B84" s="35" t="s">
        <v>465</v>
      </c>
      <c r="C84" s="34" t="s">
        <v>358</v>
      </c>
      <c r="D84" s="42">
        <f>D25</f>
        <v>55627.969999999972</v>
      </c>
    </row>
    <row r="85" spans="1:4" x14ac:dyDescent="0.2">
      <c r="A85" s="123" t="s">
        <v>174</v>
      </c>
      <c r="B85" s="123"/>
      <c r="C85" s="123"/>
      <c r="D85" s="123"/>
    </row>
    <row r="86" spans="1:4" x14ac:dyDescent="0.2">
      <c r="A86" s="32" t="s">
        <v>415</v>
      </c>
      <c r="B86" s="36" t="s">
        <v>416</v>
      </c>
      <c r="C86" s="34" t="s">
        <v>327</v>
      </c>
      <c r="D86" s="40"/>
    </row>
    <row r="87" spans="1:4" x14ac:dyDescent="0.2">
      <c r="A87" s="32" t="s">
        <v>417</v>
      </c>
      <c r="B87" s="33" t="s">
        <v>407</v>
      </c>
      <c r="C87" s="34" t="s">
        <v>327</v>
      </c>
      <c r="D87" s="40" t="s">
        <v>226</v>
      </c>
    </row>
    <row r="88" spans="1:4" ht="14.25" customHeight="1" x14ac:dyDescent="0.2">
      <c r="A88" s="32" t="s">
        <v>418</v>
      </c>
      <c r="B88" s="33" t="s">
        <v>40</v>
      </c>
      <c r="C88" s="34" t="s">
        <v>27</v>
      </c>
      <c r="D88" s="43">
        <f>D89/((2552.1*6+2634.69*6)/2)</f>
        <v>0</v>
      </c>
    </row>
    <row r="89" spans="1:4" x14ac:dyDescent="0.2">
      <c r="A89" s="32" t="s">
        <v>419</v>
      </c>
      <c r="B89" s="33" t="s">
        <v>93</v>
      </c>
      <c r="C89" s="34" t="s">
        <v>358</v>
      </c>
      <c r="D89" s="38">
        <v>0</v>
      </c>
    </row>
    <row r="90" spans="1:4" x14ac:dyDescent="0.2">
      <c r="A90" s="32" t="s">
        <v>420</v>
      </c>
      <c r="B90" s="33" t="s">
        <v>175</v>
      </c>
      <c r="C90" s="34" t="s">
        <v>358</v>
      </c>
      <c r="D90" s="38">
        <v>0</v>
      </c>
    </row>
    <row r="91" spans="1:4" x14ac:dyDescent="0.2">
      <c r="A91" s="32" t="s">
        <v>421</v>
      </c>
      <c r="B91" s="33" t="s">
        <v>176</v>
      </c>
      <c r="C91" s="34" t="s">
        <v>358</v>
      </c>
      <c r="D91" s="38">
        <f>D89-D90</f>
        <v>0</v>
      </c>
    </row>
    <row r="92" spans="1:4" ht="25.5" x14ac:dyDescent="0.2">
      <c r="A92" s="32" t="s">
        <v>422</v>
      </c>
      <c r="B92" s="33" t="s">
        <v>177</v>
      </c>
      <c r="C92" s="34" t="s">
        <v>358</v>
      </c>
      <c r="D92" s="38">
        <f>D89</f>
        <v>0</v>
      </c>
    </row>
    <row r="93" spans="1:4" ht="12.75" customHeight="1" x14ac:dyDescent="0.2">
      <c r="A93" s="32" t="s">
        <v>423</v>
      </c>
      <c r="B93" s="33" t="s">
        <v>178</v>
      </c>
      <c r="C93" s="34" t="s">
        <v>358</v>
      </c>
      <c r="D93" s="38">
        <f>D90</f>
        <v>0</v>
      </c>
    </row>
    <row r="94" spans="1:4" ht="25.5" x14ac:dyDescent="0.2">
      <c r="A94" s="32" t="s">
        <v>424</v>
      </c>
      <c r="B94" s="33" t="s">
        <v>179</v>
      </c>
      <c r="C94" s="34" t="s">
        <v>358</v>
      </c>
      <c r="D94" s="38">
        <f>D91</f>
        <v>0</v>
      </c>
    </row>
    <row r="95" spans="1:4" ht="25.5" x14ac:dyDescent="0.2">
      <c r="A95" s="32" t="s">
        <v>394</v>
      </c>
      <c r="B95" s="33" t="s">
        <v>180</v>
      </c>
      <c r="C95" s="34" t="s">
        <v>358</v>
      </c>
      <c r="D95" s="38"/>
    </row>
    <row r="96" spans="1:4" x14ac:dyDescent="0.2">
      <c r="A96" s="32" t="s">
        <v>425</v>
      </c>
      <c r="B96" s="36" t="s">
        <v>426</v>
      </c>
      <c r="C96" s="34" t="s">
        <v>327</v>
      </c>
      <c r="D96" s="40"/>
    </row>
    <row r="97" spans="1:4" x14ac:dyDescent="0.2">
      <c r="A97" s="32" t="s">
        <v>427</v>
      </c>
      <c r="B97" s="33" t="s">
        <v>407</v>
      </c>
      <c r="C97" s="34" t="s">
        <v>327</v>
      </c>
      <c r="D97" s="44" t="s">
        <v>225</v>
      </c>
    </row>
    <row r="98" spans="1:4" x14ac:dyDescent="0.2">
      <c r="A98" s="32" t="s">
        <v>428</v>
      </c>
      <c r="B98" s="33" t="s">
        <v>40</v>
      </c>
      <c r="C98" s="34" t="s">
        <v>27</v>
      </c>
      <c r="D98" s="54">
        <f>D99/((33.31*6+35.38*6)/12)</f>
        <v>0</v>
      </c>
    </row>
    <row r="99" spans="1:4" x14ac:dyDescent="0.2">
      <c r="A99" s="32" t="s">
        <v>429</v>
      </c>
      <c r="B99" s="33" t="s">
        <v>93</v>
      </c>
      <c r="C99" s="34" t="s">
        <v>358</v>
      </c>
      <c r="D99" s="38">
        <v>0</v>
      </c>
    </row>
    <row r="100" spans="1:4" x14ac:dyDescent="0.2">
      <c r="A100" s="32" t="s">
        <v>430</v>
      </c>
      <c r="B100" s="33" t="s">
        <v>175</v>
      </c>
      <c r="C100" s="34" t="s">
        <v>358</v>
      </c>
      <c r="D100" s="38">
        <v>0</v>
      </c>
    </row>
    <row r="101" spans="1:4" x14ac:dyDescent="0.2">
      <c r="A101" s="32" t="s">
        <v>431</v>
      </c>
      <c r="B101" s="33" t="s">
        <v>176</v>
      </c>
      <c r="C101" s="34" t="s">
        <v>358</v>
      </c>
      <c r="D101" s="38">
        <f>D99-D100</f>
        <v>0</v>
      </c>
    </row>
    <row r="102" spans="1:4" ht="25.5" x14ac:dyDescent="0.2">
      <c r="A102" s="32" t="s">
        <v>432</v>
      </c>
      <c r="B102" s="33" t="s">
        <v>177</v>
      </c>
      <c r="C102" s="34" t="s">
        <v>358</v>
      </c>
      <c r="D102" s="38">
        <f>D99</f>
        <v>0</v>
      </c>
    </row>
    <row r="103" spans="1:4" ht="25.5" x14ac:dyDescent="0.2">
      <c r="A103" s="32" t="s">
        <v>433</v>
      </c>
      <c r="B103" s="33" t="s">
        <v>178</v>
      </c>
      <c r="C103" s="34" t="s">
        <v>358</v>
      </c>
      <c r="D103" s="38">
        <f>D100</f>
        <v>0</v>
      </c>
    </row>
    <row r="104" spans="1:4" ht="25.5" x14ac:dyDescent="0.2">
      <c r="A104" s="32" t="s">
        <v>434</v>
      </c>
      <c r="B104" s="33" t="s">
        <v>179</v>
      </c>
      <c r="C104" s="34" t="s">
        <v>358</v>
      </c>
      <c r="D104" s="38">
        <f>D101</f>
        <v>0</v>
      </c>
    </row>
    <row r="105" spans="1:4" x14ac:dyDescent="0.2">
      <c r="A105" s="32" t="s">
        <v>435</v>
      </c>
      <c r="B105" s="36" t="s">
        <v>436</v>
      </c>
      <c r="C105" s="34" t="s">
        <v>327</v>
      </c>
      <c r="D105" s="44"/>
    </row>
    <row r="106" spans="1:4" x14ac:dyDescent="0.2">
      <c r="A106" s="32" t="s">
        <v>437</v>
      </c>
      <c r="B106" s="33" t="s">
        <v>407</v>
      </c>
      <c r="C106" s="34" t="s">
        <v>327</v>
      </c>
      <c r="D106" s="44" t="s">
        <v>225</v>
      </c>
    </row>
    <row r="107" spans="1:4" x14ac:dyDescent="0.2">
      <c r="A107" s="32" t="s">
        <v>438</v>
      </c>
      <c r="B107" s="33" t="s">
        <v>40</v>
      </c>
      <c r="C107" s="34" t="s">
        <v>27</v>
      </c>
      <c r="D107" s="54">
        <f>D108/((28.84*6+30.73*6)/12)</f>
        <v>0</v>
      </c>
    </row>
    <row r="108" spans="1:4" x14ac:dyDescent="0.2">
      <c r="A108" s="32" t="s">
        <v>439</v>
      </c>
      <c r="B108" s="33" t="s">
        <v>93</v>
      </c>
      <c r="C108" s="34" t="s">
        <v>358</v>
      </c>
      <c r="D108" s="38">
        <v>0</v>
      </c>
    </row>
    <row r="109" spans="1:4" x14ac:dyDescent="0.2">
      <c r="A109" s="32" t="s">
        <v>440</v>
      </c>
      <c r="B109" s="33" t="s">
        <v>175</v>
      </c>
      <c r="C109" s="34" t="s">
        <v>358</v>
      </c>
      <c r="D109" s="38">
        <v>0</v>
      </c>
    </row>
    <row r="110" spans="1:4" x14ac:dyDescent="0.2">
      <c r="A110" s="32" t="s">
        <v>441</v>
      </c>
      <c r="B110" s="33" t="s">
        <v>176</v>
      </c>
      <c r="C110" s="34" t="s">
        <v>358</v>
      </c>
      <c r="D110" s="38">
        <f>D108-D109</f>
        <v>0</v>
      </c>
    </row>
    <row r="111" spans="1:4" ht="25.5" x14ac:dyDescent="0.2">
      <c r="A111" s="32" t="s">
        <v>442</v>
      </c>
      <c r="B111" s="33" t="s">
        <v>177</v>
      </c>
      <c r="C111" s="34" t="s">
        <v>358</v>
      </c>
      <c r="D111" s="38">
        <f>D108</f>
        <v>0</v>
      </c>
    </row>
    <row r="112" spans="1:4" ht="25.5" x14ac:dyDescent="0.2">
      <c r="A112" s="32" t="s">
        <v>443</v>
      </c>
      <c r="B112" s="33" t="s">
        <v>178</v>
      </c>
      <c r="C112" s="34" t="s">
        <v>358</v>
      </c>
      <c r="D112" s="38">
        <f>D109</f>
        <v>0</v>
      </c>
    </row>
    <row r="113" spans="1:4" ht="25.5" x14ac:dyDescent="0.2">
      <c r="A113" s="32" t="s">
        <v>444</v>
      </c>
      <c r="B113" s="33" t="s">
        <v>179</v>
      </c>
      <c r="C113" s="34" t="s">
        <v>358</v>
      </c>
      <c r="D113" s="38">
        <f>D110</f>
        <v>0</v>
      </c>
    </row>
    <row r="114" spans="1:4" ht="13.5" customHeight="1" x14ac:dyDescent="0.2">
      <c r="A114" s="32" t="s">
        <v>445</v>
      </c>
      <c r="B114" s="36" t="s">
        <v>446</v>
      </c>
      <c r="C114" s="34" t="s">
        <v>327</v>
      </c>
      <c r="D114" s="40"/>
    </row>
    <row r="115" spans="1:4" x14ac:dyDescent="0.2">
      <c r="A115" s="32" t="s">
        <v>447</v>
      </c>
      <c r="B115" s="33" t="s">
        <v>407</v>
      </c>
      <c r="C115" s="34" t="s">
        <v>327</v>
      </c>
      <c r="D115" s="44" t="s">
        <v>408</v>
      </c>
    </row>
    <row r="116" spans="1:4" x14ac:dyDescent="0.2">
      <c r="A116" s="32" t="s">
        <v>448</v>
      </c>
      <c r="B116" s="33" t="s">
        <v>40</v>
      </c>
      <c r="C116" s="34" t="s">
        <v>27</v>
      </c>
      <c r="D116" s="54">
        <f>D117/((5.38*6+5.56*6)/12)</f>
        <v>0</v>
      </c>
    </row>
    <row r="117" spans="1:4" x14ac:dyDescent="0.2">
      <c r="A117" s="32" t="s">
        <v>449</v>
      </c>
      <c r="B117" s="33" t="s">
        <v>93</v>
      </c>
      <c r="C117" s="34" t="s">
        <v>358</v>
      </c>
      <c r="D117" s="38">
        <v>0</v>
      </c>
    </row>
    <row r="118" spans="1:4" x14ac:dyDescent="0.2">
      <c r="A118" s="32" t="s">
        <v>450</v>
      </c>
      <c r="B118" s="33" t="s">
        <v>175</v>
      </c>
      <c r="C118" s="34" t="s">
        <v>358</v>
      </c>
      <c r="D118" s="38">
        <v>0</v>
      </c>
    </row>
    <row r="119" spans="1:4" x14ac:dyDescent="0.2">
      <c r="A119" s="32" t="s">
        <v>451</v>
      </c>
      <c r="B119" s="33" t="s">
        <v>176</v>
      </c>
      <c r="C119" s="34" t="s">
        <v>358</v>
      </c>
      <c r="D119" s="38">
        <f>D117-D118</f>
        <v>0</v>
      </c>
    </row>
    <row r="120" spans="1:4" ht="25.5" x14ac:dyDescent="0.2">
      <c r="A120" s="32" t="s">
        <v>452</v>
      </c>
      <c r="B120" s="33" t="s">
        <v>177</v>
      </c>
      <c r="C120" s="34" t="s">
        <v>358</v>
      </c>
      <c r="D120" s="38">
        <f>D117</f>
        <v>0</v>
      </c>
    </row>
    <row r="121" spans="1:4" ht="25.5" x14ac:dyDescent="0.2">
      <c r="A121" s="32" t="s">
        <v>453</v>
      </c>
      <c r="B121" s="33" t="s">
        <v>178</v>
      </c>
      <c r="C121" s="34" t="s">
        <v>358</v>
      </c>
      <c r="D121" s="38">
        <f>D118</f>
        <v>0</v>
      </c>
    </row>
    <row r="122" spans="1:4" ht="25.5" x14ac:dyDescent="0.2">
      <c r="A122" s="32" t="s">
        <v>454</v>
      </c>
      <c r="B122" s="33" t="s">
        <v>179</v>
      </c>
      <c r="C122" s="34" t="s">
        <v>358</v>
      </c>
      <c r="D122" s="38">
        <f>D119</f>
        <v>0</v>
      </c>
    </row>
    <row r="123" spans="1:4" x14ac:dyDescent="0.2">
      <c r="A123" s="123" t="s">
        <v>181</v>
      </c>
      <c r="B123" s="123"/>
      <c r="C123" s="123"/>
      <c r="D123" s="123"/>
    </row>
    <row r="124" spans="1:4" x14ac:dyDescent="0.2">
      <c r="A124" s="32" t="s">
        <v>396</v>
      </c>
      <c r="B124" s="33" t="s">
        <v>170</v>
      </c>
      <c r="C124" s="34" t="s">
        <v>348</v>
      </c>
      <c r="D124" s="40"/>
    </row>
    <row r="125" spans="1:4" x14ac:dyDescent="0.2">
      <c r="A125" s="32" t="s">
        <v>397</v>
      </c>
      <c r="B125" s="33" t="s">
        <v>171</v>
      </c>
      <c r="C125" s="34" t="s">
        <v>348</v>
      </c>
      <c r="D125" s="40"/>
    </row>
    <row r="126" spans="1:4" ht="25.5" x14ac:dyDescent="0.2">
      <c r="A126" s="32" t="s">
        <v>398</v>
      </c>
      <c r="B126" s="33" t="s">
        <v>172</v>
      </c>
      <c r="C126" s="34" t="s">
        <v>348</v>
      </c>
      <c r="D126" s="40"/>
    </row>
    <row r="127" spans="1:4" x14ac:dyDescent="0.2">
      <c r="A127" s="32" t="s">
        <v>399</v>
      </c>
      <c r="B127" s="33" t="s">
        <v>173</v>
      </c>
      <c r="C127" s="34" t="s">
        <v>358</v>
      </c>
      <c r="D127" s="40"/>
    </row>
    <row r="128" spans="1:4" x14ac:dyDescent="0.2">
      <c r="A128" s="124" t="s">
        <v>182</v>
      </c>
      <c r="B128" s="124"/>
      <c r="C128" s="124"/>
      <c r="D128" s="124"/>
    </row>
    <row r="129" spans="1:4" x14ac:dyDescent="0.2">
      <c r="A129" s="17" t="s">
        <v>400</v>
      </c>
      <c r="B129" s="22" t="s">
        <v>183</v>
      </c>
      <c r="C129" s="19" t="s">
        <v>348</v>
      </c>
      <c r="D129" s="40"/>
    </row>
    <row r="130" spans="1:4" x14ac:dyDescent="0.2">
      <c r="A130" s="17" t="s">
        <v>25</v>
      </c>
      <c r="B130" s="22" t="s">
        <v>184</v>
      </c>
      <c r="C130" s="19" t="s">
        <v>348</v>
      </c>
      <c r="D130" s="40"/>
    </row>
    <row r="131" spans="1:4" ht="25.5" x14ac:dyDescent="0.2">
      <c r="A131" s="17" t="s">
        <v>401</v>
      </c>
      <c r="B131" s="22" t="s">
        <v>185</v>
      </c>
      <c r="C131" s="19" t="s">
        <v>358</v>
      </c>
      <c r="D131" s="40"/>
    </row>
  </sheetData>
  <mergeCells count="18">
    <mergeCell ref="A123:D123"/>
    <mergeCell ref="A128:D128"/>
    <mergeCell ref="A8:D8"/>
    <mergeCell ref="A26:D26"/>
    <mergeCell ref="A73:D73"/>
    <mergeCell ref="A78:D78"/>
    <mergeCell ref="A85:D85"/>
    <mergeCell ref="B57:D57"/>
    <mergeCell ref="B31:D31"/>
    <mergeCell ref="B37:D37"/>
    <mergeCell ref="B41:D41"/>
    <mergeCell ref="B43:D43"/>
    <mergeCell ref="B48:D48"/>
    <mergeCell ref="B50:D50"/>
    <mergeCell ref="A34:A35"/>
    <mergeCell ref="A2:D2"/>
    <mergeCell ref="B55:D55"/>
    <mergeCell ref="A52:A5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46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1" t="s">
        <v>318</v>
      </c>
      <c r="C4" s="4" t="s">
        <v>106</v>
      </c>
    </row>
    <row r="5" spans="1:3" ht="13.5" thickBot="1" x14ac:dyDescent="0.25">
      <c r="A5" s="1" t="s">
        <v>16</v>
      </c>
      <c r="B5" s="31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1" t="s">
        <v>313</v>
      </c>
      <c r="C4" s="4" t="s">
        <v>108</v>
      </c>
    </row>
    <row r="5" spans="1:3" ht="13.5" thickBot="1" x14ac:dyDescent="0.25">
      <c r="A5" s="1" t="s">
        <v>16</v>
      </c>
      <c r="B5" s="31" t="s">
        <v>314</v>
      </c>
      <c r="C5" s="4" t="s">
        <v>109</v>
      </c>
    </row>
    <row r="6" spans="1:3" ht="13.5" thickBot="1" x14ac:dyDescent="0.25">
      <c r="A6" s="1" t="s">
        <v>360</v>
      </c>
      <c r="B6" s="31" t="s">
        <v>315</v>
      </c>
      <c r="C6" s="4" t="s">
        <v>110</v>
      </c>
    </row>
    <row r="7" spans="1:3" ht="13.5" thickBot="1" x14ac:dyDescent="0.25">
      <c r="A7" s="1" t="s">
        <v>17</v>
      </c>
      <c r="B7" s="31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2023-03-31T11:09:34Z</dcterms:modified>
</cp:coreProperties>
</file>