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2\"/>
    </mc:Choice>
  </mc:AlternateContent>
  <bookViews>
    <workbookView xWindow="0" yWindow="0" windowWidth="28800" windowHeight="11700" tabRatio="88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42" i="13" l="1"/>
  <c r="D30" i="13" l="1"/>
  <c r="D35" i="13"/>
  <c r="D33" i="13"/>
  <c r="D32" i="13"/>
  <c r="D36" i="13"/>
  <c r="D62" i="13"/>
  <c r="D29" i="13" s="1"/>
  <c r="D53" i="13"/>
  <c r="D101" i="13" l="1"/>
  <c r="D82" i="13" l="1"/>
  <c r="D9" i="13" l="1"/>
  <c r="D16" i="13"/>
  <c r="D124" i="13"/>
  <c r="D123" i="13"/>
  <c r="D122" i="13"/>
  <c r="D125" i="13" s="1"/>
  <c r="D119" i="13"/>
  <c r="D115" i="13"/>
  <c r="D114" i="13"/>
  <c r="D113" i="13"/>
  <c r="D116" i="13" s="1"/>
  <c r="D110" i="13"/>
  <c r="D106" i="13"/>
  <c r="D105" i="13"/>
  <c r="D104" i="13"/>
  <c r="D107" i="13" s="1"/>
  <c r="D96" i="13"/>
  <c r="D95" i="13"/>
  <c r="D94" i="13"/>
  <c r="D97" i="13" s="1"/>
  <c r="D91" i="13"/>
  <c r="D25" i="13" l="1"/>
  <c r="D23" i="13" l="1"/>
  <c r="D87" i="13"/>
  <c r="D85" i="13" s="1"/>
</calcChain>
</file>

<file path=xl/sharedStrings.xml><?xml version="1.0" encoding="utf-8"?>
<sst xmlns="http://schemas.openxmlformats.org/spreadsheetml/2006/main" count="2488" uniqueCount="825">
  <si>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</si>
  <si>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</si>
  <si>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</si>
  <si>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</si>
  <si>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</si>
  <si>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</si>
  <si>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</si>
  <si>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</si>
  <si>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</si>
  <si>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</si>
  <si>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</si>
  <si>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</si>
  <si>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</si>
  <si>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</si>
  <si>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</si>
  <si>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</si>
  <si>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</si>
  <si>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</si>
  <si>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</si>
  <si>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</si>
  <si>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</si>
  <si>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</si>
  <si>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</si>
  <si>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</si>
  <si>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</si>
  <si>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</si>
  <si>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</si>
  <si>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</si>
  <si>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</si>
  <si>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</si>
  <si>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</si>
  <si>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</si>
  <si>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</si>
  <si>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</si>
  <si>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</si>
  <si>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</si>
  <si>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</si>
  <si>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</si>
  <si>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</si>
  <si>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</si>
  <si>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</si>
  <si>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</si>
  <si>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</si>
  <si>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</si>
  <si>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</si>
  <si>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</si>
  <si>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</si>
  <si>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</si>
  <si>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</si>
  <si>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</si>
  <si>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</si>
  <si>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</si>
  <si>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</si>
  <si>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</si>
  <si>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</si>
  <si>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</si>
  <si>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</si>
  <si>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</si>
  <si>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</si>
  <si>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</si>
  <si>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</si>
  <si>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</si>
  <si>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</si>
  <si>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</si>
  <si>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</si>
  <si>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</si>
  <si>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</si>
  <si>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</si>
  <si>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</si>
  <si>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</si>
  <si>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</si>
  <si>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</si>
  <si>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</si>
  <si>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</si>
  <si>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</si>
  <si>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</si>
  <si>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</si>
  <si>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</si>
  <si>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</si>
  <si>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</si>
  <si>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</si>
  <si>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</si>
  <si>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</si>
  <si>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</si>
  <si>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</si>
  <si>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</si>
  <si>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</si>
  <si>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</si>
  <si>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</si>
  <si>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</si>
  <si>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</si>
  <si>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</si>
  <si>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</si>
  <si>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</si>
  <si>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</si>
  <si>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</si>
  <si>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</si>
  <si>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</si>
  <si>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</si>
  <si>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</si>
  <si>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</si>
  <si>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</si>
  <si>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</si>
  <si>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</si>
  <si>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</si>
  <si>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</si>
  <si>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</si>
  <si>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</si>
  <si>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</si>
  <si>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</si>
  <si>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</si>
  <si>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</si>
  <si>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</si>
  <si>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</si>
  <si>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</si>
  <si>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</si>
  <si>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</si>
  <si>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</si>
  <si>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</si>
  <si>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</si>
  <si>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</si>
  <si>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</si>
  <si>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</si>
  <si>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</si>
  <si>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</si>
  <si>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</si>
  <si>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</si>
  <si>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</si>
  <si>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</si>
  <si>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</si>
  <si>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</si>
  <si>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</si>
  <si>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</si>
  <si>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</si>
  <si>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</si>
  <si>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</si>
  <si>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</si>
  <si>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</si>
  <si>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</si>
  <si>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</si>
  <si>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</si>
  <si>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</si>
  <si>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</si>
  <si>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</si>
  <si>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</si>
  <si>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</si>
  <si>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</si>
  <si>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</si>
  <si>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</si>
  <si>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</si>
  <si>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</si>
  <si>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</si>
  <si>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</si>
  <si>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</si>
  <si>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</si>
  <si>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</si>
  <si>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</si>
  <si>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</si>
  <si>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</si>
  <si>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</si>
  <si>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</si>
  <si>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</si>
  <si>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</si>
  <si>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</si>
  <si>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</si>
  <si>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</si>
  <si>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</si>
  <si>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</si>
  <si>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</si>
  <si>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</si>
  <si>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</si>
  <si>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</si>
  <si>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</si>
  <si>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</si>
  <si>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</si>
  <si>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</si>
  <si>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</si>
  <si>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</si>
  <si>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</si>
  <si>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</si>
  <si>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</si>
  <si>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</si>
  <si>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</si>
  <si>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</si>
  <si>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</si>
  <si>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</si>
  <si>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</si>
  <si>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</si>
  <si>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</si>
  <si>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</si>
  <si>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</si>
  <si>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</si>
  <si>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</si>
  <si>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</si>
  <si>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</si>
  <si>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</si>
  <si>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</si>
  <si>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</si>
  <si>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</si>
  <si>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</si>
  <si>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</si>
  <si>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</si>
  <si>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</si>
  <si>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</si>
  <si>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</si>
  <si>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</si>
  <si>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</si>
  <si>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</si>
  <si>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</si>
  <si>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</si>
  <si>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</si>
  <si>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</si>
  <si>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</si>
  <si>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</si>
  <si>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</si>
  <si>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</si>
  <si>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</si>
  <si>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</si>
  <si>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</si>
  <si>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</si>
  <si>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</si>
  <si>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</si>
  <si>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</si>
  <si>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</si>
  <si>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</si>
  <si>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</si>
  <si>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</si>
  <si>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</si>
  <si>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</si>
  <si>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</si>
  <si>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</si>
  <si>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</si>
  <si>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</si>
  <si>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</si>
  <si>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</si>
  <si>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</si>
  <si>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</si>
  <si>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</si>
  <si>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</si>
  <si>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</si>
  <si>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</si>
  <si>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</si>
  <si>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</si>
  <si>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</si>
  <si>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</si>
  <si>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</si>
  <si>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</si>
  <si>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</si>
  <si>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</si>
  <si>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</si>
  <si>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</si>
  <si>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</si>
  <si>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</si>
  <si>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</si>
  <si>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</si>
  <si>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</si>
  <si>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</si>
  <si>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Общая информация об управляющей организации, товариществе, кооперативе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</si>
  <si>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</si>
  <si>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</si>
  <si>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</si>
  <si>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</si>
  <si>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</si>
  <si>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</si>
  <si>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</si>
  <si>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</si>
  <si>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</si>
  <si>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</si>
  <si>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</si>
  <si>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</si>
  <si>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</si>
  <si>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</si>
  <si>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</si>
  <si>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</si>
  <si>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</si>
  <si>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</si>
  <si>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</si>
  <si>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</si>
  <si>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</si>
  <si>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</si>
  <si>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</si>
  <si>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</si>
  <si>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</si>
  <si>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</si>
  <si>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</si>
  <si>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</si>
  <si>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</si>
  <si>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</si>
  <si>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</si>
  <si>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</si>
  <si>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</si>
  <si>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</si>
  <si>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</si>
  <si>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</si>
  <si>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</si>
  <si>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</si>
  <si>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</si>
  <si>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</si>
  <si>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</si>
  <si>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</si>
  <si>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</si>
  <si>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</si>
  <si>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</si>
  <si>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</si>
  <si>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</si>
  <si>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</si>
  <si>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</si>
  <si>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</si>
  <si>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</si>
  <si>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</si>
  <si>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</si>
  <si>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</si>
  <si>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</si>
  <si>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</si>
  <si>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</si>
  <si>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</si>
  <si>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</si>
  <si>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</si>
  <si>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</si>
  <si>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</si>
  <si>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</si>
  <si>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</si>
  <si>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</si>
  <si>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</si>
  <si>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</si>
  <si>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</si>
  <si>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</si>
  <si>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</si>
  <si>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</si>
  <si>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</si>
  <si>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</si>
  <si>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</si>
  <si>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</si>
  <si>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</si>
  <si>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</si>
  <si>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</si>
  <si>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</si>
  <si>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</si>
  <si>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</si>
  <si>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</si>
  <si>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</si>
  <si>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</si>
  <si>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</si>
  <si>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</si>
  <si>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</si>
  <si>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</si>
  <si>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</si>
  <si>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</si>
  <si>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</si>
  <si>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</si>
  <si>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</si>
  <si>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</si>
  <si>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</si>
  <si>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</si>
  <si>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</si>
  <si>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</si>
  <si>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</si>
  <si>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</si>
  <si>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</si>
  <si>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</si>
  <si>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</si>
  <si>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</si>
  <si>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</si>
  <si>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</si>
  <si>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</si>
  <si>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</si>
  <si>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</si>
  <si>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</si>
  <si>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</si>
  <si>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</si>
  <si>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</si>
  <si>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</si>
  <si>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</si>
  <si>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</si>
  <si>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</si>
  <si>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</si>
  <si>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</si>
  <si>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</si>
  <si>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</si>
  <si>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</si>
  <si>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</si>
  <si>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</si>
  <si>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</si>
  <si>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</si>
  <si>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</si>
  <si>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</si>
  <si>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</si>
  <si>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</si>
  <si>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</si>
  <si>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</si>
  <si>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</si>
  <si>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</si>
  <si>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</si>
  <si>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</si>
  <si>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</si>
  <si>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</si>
  <si>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</si>
  <si>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</si>
  <si>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</si>
  <si>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</si>
  <si>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</si>
  <si>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</si>
  <si>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</si>
  <si>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</si>
  <si>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</si>
  <si>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</si>
  <si>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</si>
  <si>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</si>
  <si>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</si>
  <si>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</si>
  <si>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</si>
  <si>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</si>
  <si>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</si>
  <si>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</si>
  <si>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</si>
  <si>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</si>
  <si>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</si>
  <si>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</si>
  <si>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</si>
  <si>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</si>
  <si>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</si>
  <si>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</si>
  <si>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</si>
  <si>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</si>
  <si>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</si>
  <si>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</si>
  <si>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</si>
  <si>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</si>
  <si>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</si>
  <si>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</si>
  <si>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</si>
  <si>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</si>
  <si>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</si>
  <si>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</si>
  <si>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</si>
  <si>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</si>
  <si>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</si>
  <si>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</si>
  <si>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</si>
  <si>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</si>
  <si>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</si>
  <si>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</si>
  <si>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</si>
  <si>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</si>
  <si>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</si>
  <si>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</si>
  <si>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</si>
  <si>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</si>
  <si>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</si>
  <si>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</si>
  <si>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</si>
  <si>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</si>
  <si>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</si>
  <si>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</si>
  <si>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</si>
  <si>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</si>
  <si>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</si>
  <si>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</si>
  <si>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</si>
  <si>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</si>
  <si>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</si>
  <si>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</si>
  <si>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</si>
  <si>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</si>
  <si>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</si>
  <si>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</si>
  <si>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</si>
  <si>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</si>
  <si>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</si>
  <si>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</si>
  <si>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</si>
  <si>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</si>
  <si>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</si>
  <si>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</si>
  <si>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</si>
  <si>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</si>
  <si>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</si>
  <si>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</si>
  <si>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</si>
  <si>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</si>
  <si>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</si>
  <si>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</si>
  <si>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</si>
  <si>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</si>
  <si>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</si>
  <si>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</si>
  <si>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</si>
  <si>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</si>
  <si>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</si>
  <si>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</si>
  <si>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</si>
  <si>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</si>
  <si>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</si>
  <si>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</si>
  <si>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</si>
  <si>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</si>
  <si>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</si>
  <si>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</si>
  <si>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</si>
  <si>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</si>
  <si>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</si>
  <si>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</si>
  <si>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</si>
  <si>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</si>
  <si>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</si>
  <si>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</si>
  <si>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</si>
  <si>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</si>
  <si>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</si>
  <si>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</si>
  <si>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</si>
  <si>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</si>
  <si>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</si>
  <si>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</si>
  <si>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</si>
  <si>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</si>
  <si>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</si>
  <si>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</si>
  <si>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</si>
  <si>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</si>
  <si>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</si>
  <si>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</si>
  <si>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</si>
  <si>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</si>
  <si>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</si>
  <si>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</si>
  <si>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</si>
  <si>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</si>
  <si>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</si>
  <si>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</si>
  <si>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</si>
  <si>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</si>
  <si>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</si>
  <si>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</si>
  <si>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</si>
  <si>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</si>
  <si>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</si>
  <si>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</si>
  <si>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</si>
  <si>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</si>
  <si>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</si>
  <si>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</si>
  <si>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</si>
  <si>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</si>
  <si>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</si>
  <si>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</si>
  <si>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</si>
  <si>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</si>
  <si>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</si>
  <si>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</si>
  <si>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</si>
  <si>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</si>
  <si>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</si>
  <si>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</si>
  <si>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</si>
  <si>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</si>
  <si>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</si>
  <si>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</si>
  <si>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</si>
  <si>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</si>
  <si>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</si>
  <si>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</si>
  <si>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</si>
  <si>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</si>
  <si>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</si>
  <si>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</si>
  <si>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</si>
  <si>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</si>
  <si>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</si>
  <si>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</si>
  <si>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</si>
  <si>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</si>
  <si>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</si>
  <si>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</si>
  <si>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</si>
  <si>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</si>
  <si>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</si>
  <si>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</si>
  <si>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</si>
  <si>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</si>
  <si>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</si>
  <si>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</si>
  <si>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</si>
  <si>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</si>
  <si>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</si>
  <si>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</si>
  <si>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</si>
  <si>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</si>
  <si>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</si>
  <si>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</si>
  <si>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</si>
  <si>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</si>
  <si>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</si>
  <si>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</si>
  <si>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</si>
  <si>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</si>
  <si>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</si>
  <si>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</si>
  <si>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</si>
  <si>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</si>
  <si>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</si>
  <si>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</si>
  <si>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</si>
  <si>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</si>
  <si>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</si>
  <si>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</si>
  <si>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</si>
  <si>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</si>
  <si>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</si>
  <si>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</si>
  <si>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</si>
  <si>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</si>
  <si>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</si>
  <si>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</si>
  <si>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</si>
  <si>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</si>
  <si>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</si>
  <si>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</si>
  <si>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</si>
  <si>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</si>
  <si>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</si>
  <si>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</si>
  <si>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</si>
  <si>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</si>
  <si>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</si>
  <si>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</si>
  <si>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</si>
  <si>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</si>
  <si>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</si>
  <si>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</si>
  <si>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</si>
  <si>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</si>
  <si>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</si>
  <si>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</si>
  <si>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</si>
  <si>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</si>
  <si>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</si>
  <si>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</si>
  <si>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</si>
  <si>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</si>
  <si>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</si>
  <si>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</si>
  <si>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</si>
  <si>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</si>
  <si>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</si>
  <si>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</si>
  <si>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</si>
  <si>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</si>
  <si>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</si>
  <si>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</si>
  <si>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</si>
  <si>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</si>
  <si>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</si>
  <si>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</si>
  <si>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</si>
  <si>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</si>
  <si>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</si>
  <si>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</si>
  <si>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</si>
  <si>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</si>
  <si>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</si>
  <si>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</si>
  <si>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</si>
  <si>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</si>
  <si>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</si>
  <si>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</si>
  <si>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</si>
  <si>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</si>
  <si>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</si>
  <si>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</si>
  <si>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</si>
  <si>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</si>
  <si>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</si>
  <si>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</si>
  <si>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</si>
  <si>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</si>
  <si>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</si>
  <si>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</si>
  <si>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</si>
  <si>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</si>
  <si>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</si>
  <si>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</si>
  <si>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</si>
  <si>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</si>
  <si>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</si>
  <si>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</si>
  <si>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</si>
  <si>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</si>
  <si>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</si>
  <si>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</si>
  <si>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</si>
  <si>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</si>
  <si>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</si>
  <si>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</si>
  <si>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</si>
  <si>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</si>
  <si>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</si>
  <si>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</si>
  <si>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</si>
  <si>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</si>
  <si>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</si>
  <si>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</si>
  <si>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</si>
  <si>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</si>
  <si>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</si>
  <si>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</si>
  <si>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</si>
  <si>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</si>
  <si>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</si>
  <si>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</si>
  <si>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</si>
  <si>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</si>
  <si>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</si>
  <si>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</si>
  <si>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</si>
  <si>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</si>
  <si>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</si>
  <si>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</si>
  <si>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</si>
  <si>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</si>
  <si>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</si>
  <si>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</si>
  <si>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</si>
  <si>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</si>
  <si>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</si>
  <si>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</si>
  <si>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</si>
  <si>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</si>
  <si>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</si>
  <si>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</si>
  <si>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</si>
  <si>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</si>
  <si>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</si>
  <si>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</si>
  <si>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</si>
  <si>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</si>
  <si>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</si>
  <si>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</si>
  <si>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</si>
  <si>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</si>
  <si>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</si>
  <si>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</si>
  <si>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</si>
  <si>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</si>
  <si>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</si>
  <si>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</si>
  <si>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</si>
  <si>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</si>
  <si>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</si>
  <si>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</si>
  <si>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</si>
  <si>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</si>
  <si>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</si>
  <si>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</si>
  <si>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</si>
  <si>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</si>
  <si>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</si>
  <si>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</si>
  <si>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</si>
  <si>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</si>
  <si>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</si>
  <si>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</si>
  <si>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</si>
  <si>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</si>
  <si>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</si>
  <si>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</si>
  <si>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</si>
  <si>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</si>
  <si>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</si>
  <si>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</si>
  <si>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</si>
  <si>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</si>
  <si>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</si>
  <si>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</si>
  <si>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</si>
  <si>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</si>
  <si>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</si>
  <si>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</si>
  <si>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</si>
  <si>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</si>
  <si>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</si>
  <si>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</si>
  <si>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</si>
  <si>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</si>
  <si>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</si>
  <si>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</si>
  <si>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</si>
  <si>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</si>
  <si>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</si>
  <si>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</si>
  <si>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</si>
  <si>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</si>
  <si>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</si>
  <si>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</si>
  <si>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</si>
  <si>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Фряновское шоссе, д. 66 </t>
  </si>
  <si>
    <t>Устранение аварии в системе ХВС</t>
  </si>
  <si>
    <t xml:space="preserve">Смена внутренних трубопроводов из стальных труб диаметром до 25 мм </t>
  </si>
  <si>
    <t>Смена шаровых кранов Д=25мм</t>
  </si>
  <si>
    <t>шт</t>
  </si>
  <si>
    <t>Врезка в действующие внутренние сети трубопроводов отопления и водоснабжения диаметром 15 мм</t>
  </si>
  <si>
    <t>Устранение течи ХВС кв.6</t>
  </si>
  <si>
    <t>Смена внутренних трубопроводов из стальных труб диаметром до 20 мм</t>
  </si>
  <si>
    <t>Детальный перечень выполненых работ (оказанных услуг) в рамках выбранной работы (услуги)</t>
  </si>
  <si>
    <t>Ревизия эл./щитков на лестн.площадке без замены автоматов</t>
  </si>
  <si>
    <t>Смена ламп в подъезде</t>
  </si>
  <si>
    <t>Смена ламп в подвале</t>
  </si>
  <si>
    <t>Смена ламп на л/кл - светодиодные</t>
  </si>
  <si>
    <t>Смена ламп на л/кл под.1,3 - светодиодные</t>
  </si>
  <si>
    <t>Смена светильников светодиодных</t>
  </si>
  <si>
    <t>Автомат одно-, двух-, трехполюсный, устанавливаемый на конструкции на стене или колонне, на ток до 25 А</t>
  </si>
  <si>
    <t>Ремон подъезда №3</t>
  </si>
  <si>
    <t>Очистка кровель от наледи и сосулек по периметру ширина очистки 1,5 м</t>
  </si>
  <si>
    <t xml:space="preserve"> 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</si>
  <si>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</si>
  <si>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</si>
  <si>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</si>
  <si>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</si>
  <si>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</si>
  <si>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</si>
  <si>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</si>
  <si>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</si>
  <si>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</si>
  <si>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Смена ламп накаливания (подвал)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</si>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</sst>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horizontal="right" vertical="center" wrapText="1"/>
    </xf>
    <xf numFmtId="0" fontId="54" fillId="0" borderId="15" xfId="0" applyFont="1" applyBorder="1" applyAlignment="1">
      <alignment horizontal="center" wrapText="1"/>
    </xf>
    <xf numFmtId="0" fontId="57" fillId="0" borderId="15" xfId="116" applyFont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wrapText="1"/>
    </xf>
    <xf numFmtId="0" fontId="57" fillId="0" borderId="15" xfId="97" applyFont="1" applyBorder="1" applyAlignment="1">
      <alignment vertical="top" wrapText="1"/>
    </xf>
    <xf numFmtId="2" fontId="57" fillId="0" borderId="15" xfId="97" applyNumberFormat="1" applyFont="1" applyBorder="1" applyAlignment="1">
      <alignment horizontal="right" vertical="center" wrapText="1"/>
    </xf>
    <xf numFmtId="0" fontId="57" fillId="0" borderId="15" xfId="97" applyFont="1" applyBorder="1" applyAlignment="1">
      <alignment horizontal="center" vertical="center" wrapText="1"/>
    </xf>
    <xf numFmtId="0" fontId="57" fillId="0" borderId="15" xfId="116" applyFont="1" applyBorder="1" applyAlignment="1">
      <alignment horizontal="center" vertical="center" wrapText="1"/>
    </xf>
    <xf numFmtId="2" fontId="57" fillId="0" borderId="15" xfId="97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732</v>
      </c>
    </row>
    <row r="3" spans="1:9" x14ac:dyDescent="0.2">
      <c r="A3" t="s">
        <v>482</v>
      </c>
    </row>
    <row r="4" spans="1:9" x14ac:dyDescent="0.2">
      <c r="B4" t="s">
        <v>257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0" t="s">
        <v>487</v>
      </c>
      <c r="C7" s="24" t="s">
        <v>488</v>
      </c>
      <c r="D7" s="24"/>
      <c r="E7" s="152" t="s">
        <v>440</v>
      </c>
      <c r="F7" s="153"/>
      <c r="G7" s="153"/>
      <c r="H7" s="153"/>
      <c r="I7" s="58"/>
    </row>
    <row r="8" spans="1:9" ht="12.75" customHeight="1" x14ac:dyDescent="0.2">
      <c r="A8" s="151" t="s">
        <v>489</v>
      </c>
      <c r="B8" s="151"/>
      <c r="C8" s="151"/>
      <c r="D8" s="151"/>
    </row>
    <row r="9" spans="1:9" ht="63.75" x14ac:dyDescent="0.2">
      <c r="A9" s="22" t="s">
        <v>36</v>
      </c>
      <c r="B9" s="26" t="s">
        <v>490</v>
      </c>
      <c r="C9" s="24" t="s">
        <v>488</v>
      </c>
      <c r="D9" s="32" t="s">
        <v>777</v>
      </c>
      <c r="E9" s="20" t="s">
        <v>102</v>
      </c>
    </row>
    <row r="10" spans="1:9" x14ac:dyDescent="0.2">
      <c r="A10" s="22"/>
      <c r="B10" s="80" t="s">
        <v>668</v>
      </c>
      <c r="C10" s="24"/>
      <c r="D10" s="33"/>
      <c r="E10" s="20"/>
    </row>
    <row r="11" spans="1:9" ht="38.25" x14ac:dyDescent="0.2">
      <c r="A11" s="22" t="s">
        <v>548</v>
      </c>
      <c r="B11" s="26" t="s">
        <v>491</v>
      </c>
      <c r="C11" s="24" t="s">
        <v>488</v>
      </c>
      <c r="D11" s="50" t="s">
        <v>778</v>
      </c>
    </row>
    <row r="12" spans="1:9" ht="17.25" customHeight="1" x14ac:dyDescent="0.2">
      <c r="A12" s="22" t="s">
        <v>37</v>
      </c>
      <c r="B12" s="26" t="s">
        <v>492</v>
      </c>
      <c r="C12" s="24" t="s">
        <v>488</v>
      </c>
      <c r="D12" s="33" t="s">
        <v>779</v>
      </c>
      <c r="E12" s="152" t="s">
        <v>669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670</v>
      </c>
      <c r="C13" s="24"/>
      <c r="D13" s="33" t="s">
        <v>780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671</v>
      </c>
      <c r="C14" s="24"/>
      <c r="D14" s="33" t="s">
        <v>781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493</v>
      </c>
      <c r="C15" s="24" t="s">
        <v>488</v>
      </c>
      <c r="D15" s="93" t="s">
        <v>782</v>
      </c>
    </row>
    <row r="16" spans="1:9" ht="25.5" x14ac:dyDescent="0.2">
      <c r="A16" s="22" t="s">
        <v>39</v>
      </c>
      <c r="B16" s="23" t="s">
        <v>494</v>
      </c>
      <c r="C16" s="24" t="s">
        <v>488</v>
      </c>
      <c r="D16" s="94">
        <v>5050025306</v>
      </c>
    </row>
    <row r="17" spans="1:14" ht="38.25" x14ac:dyDescent="0.2">
      <c r="A17" s="22" t="s">
        <v>40</v>
      </c>
      <c r="B17" s="23" t="s">
        <v>480</v>
      </c>
      <c r="C17" s="24" t="s">
        <v>488</v>
      </c>
      <c r="D17" s="95" t="s">
        <v>783</v>
      </c>
    </row>
    <row r="18" spans="1:14" ht="38.25" x14ac:dyDescent="0.2">
      <c r="A18" s="22" t="s">
        <v>41</v>
      </c>
      <c r="B18" s="23" t="s">
        <v>495</v>
      </c>
      <c r="C18" s="24" t="s">
        <v>488</v>
      </c>
      <c r="D18" s="95" t="s">
        <v>783</v>
      </c>
    </row>
    <row r="19" spans="1:14" ht="27" customHeight="1" x14ac:dyDescent="0.2">
      <c r="A19" s="22" t="s">
        <v>42</v>
      </c>
      <c r="B19" s="23" t="s">
        <v>496</v>
      </c>
      <c r="C19" s="24" t="s">
        <v>488</v>
      </c>
      <c r="D19" s="96" t="s">
        <v>784</v>
      </c>
      <c r="E19" s="154" t="s">
        <v>441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497</v>
      </c>
      <c r="C20" s="24" t="s">
        <v>488</v>
      </c>
      <c r="D20" s="97" t="s">
        <v>785</v>
      </c>
    </row>
    <row r="21" spans="1:14" ht="25.5" x14ac:dyDescent="0.2">
      <c r="A21" s="22" t="s">
        <v>44</v>
      </c>
      <c r="B21" s="26" t="s">
        <v>498</v>
      </c>
      <c r="C21" s="24" t="s">
        <v>488</v>
      </c>
      <c r="D21" s="32"/>
    </row>
    <row r="22" spans="1:14" x14ac:dyDescent="0.2">
      <c r="A22" s="22" t="s">
        <v>591</v>
      </c>
      <c r="B22" s="26" t="s">
        <v>499</v>
      </c>
      <c r="C22" s="24" t="s">
        <v>488</v>
      </c>
      <c r="D22" s="33" t="s">
        <v>786</v>
      </c>
    </row>
    <row r="23" spans="1:14" x14ac:dyDescent="0.2">
      <c r="A23" s="22"/>
      <c r="B23" s="80" t="s">
        <v>172</v>
      </c>
      <c r="C23" s="24" t="s">
        <v>488</v>
      </c>
      <c r="D23" s="24"/>
    </row>
    <row r="24" spans="1:14" ht="24.75" customHeight="1" x14ac:dyDescent="0.2">
      <c r="A24" s="22" t="s">
        <v>592</v>
      </c>
      <c r="B24" s="26" t="s">
        <v>500</v>
      </c>
      <c r="C24" s="24" t="s">
        <v>488</v>
      </c>
      <c r="D24" s="46" t="s">
        <v>787</v>
      </c>
      <c r="E24" s="152" t="s">
        <v>442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593</v>
      </c>
      <c r="B25" s="26" t="s">
        <v>501</v>
      </c>
      <c r="C25" s="24" t="s">
        <v>488</v>
      </c>
      <c r="D25" s="4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594</v>
      </c>
      <c r="B26" s="81" t="s">
        <v>502</v>
      </c>
      <c r="C26" s="24" t="s">
        <v>488</v>
      </c>
      <c r="D26" s="95" t="s">
        <v>788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595</v>
      </c>
      <c r="B27" s="81" t="s">
        <v>503</v>
      </c>
      <c r="C27" s="24" t="s">
        <v>488</v>
      </c>
      <c r="D27" s="33" t="s">
        <v>789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596</v>
      </c>
      <c r="B28" s="81" t="s">
        <v>504</v>
      </c>
      <c r="C28" s="24" t="s">
        <v>488</v>
      </c>
      <c r="D28" s="41" t="s">
        <v>733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597</v>
      </c>
      <c r="B29" s="26" t="s">
        <v>505</v>
      </c>
      <c r="C29" s="33" t="s">
        <v>506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598</v>
      </c>
      <c r="B30" s="26" t="s">
        <v>507</v>
      </c>
      <c r="C30" s="33" t="s">
        <v>506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599</v>
      </c>
      <c r="B31" s="26" t="s">
        <v>508</v>
      </c>
      <c r="C31" s="24" t="s">
        <v>509</v>
      </c>
      <c r="D31" s="41"/>
      <c r="E31" s="152" t="s">
        <v>326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600</v>
      </c>
      <c r="B32" s="26" t="s">
        <v>510</v>
      </c>
      <c r="C32" s="24" t="s">
        <v>511</v>
      </c>
      <c r="D32" s="41"/>
    </row>
    <row r="33" spans="1:5" ht="29.25" customHeight="1" x14ac:dyDescent="0.2">
      <c r="A33" s="22" t="s">
        <v>601</v>
      </c>
      <c r="B33" s="26" t="s">
        <v>88</v>
      </c>
      <c r="C33" s="24" t="s">
        <v>512</v>
      </c>
      <c r="D33" s="41"/>
    </row>
    <row r="34" spans="1:5" x14ac:dyDescent="0.2">
      <c r="A34" s="22"/>
      <c r="B34" s="80" t="s">
        <v>89</v>
      </c>
      <c r="C34" s="24" t="s">
        <v>512</v>
      </c>
      <c r="D34" s="41"/>
    </row>
    <row r="35" spans="1:5" x14ac:dyDescent="0.2">
      <c r="A35" s="22"/>
      <c r="B35" s="80" t="s">
        <v>90</v>
      </c>
      <c r="C35" s="24" t="s">
        <v>512</v>
      </c>
      <c r="D35" s="41"/>
    </row>
    <row r="36" spans="1:5" x14ac:dyDescent="0.2">
      <c r="A36" s="22"/>
      <c r="B36" s="80" t="s">
        <v>91</v>
      </c>
      <c r="C36" s="24" t="s">
        <v>512</v>
      </c>
      <c r="D36" s="41"/>
    </row>
    <row r="37" spans="1:5" ht="25.5" x14ac:dyDescent="0.2">
      <c r="A37" s="39" t="s">
        <v>602</v>
      </c>
      <c r="B37" s="26" t="s">
        <v>513</v>
      </c>
      <c r="C37" s="62" t="s">
        <v>488</v>
      </c>
      <c r="D37" s="62"/>
    </row>
    <row r="38" spans="1:5" ht="30" customHeight="1" x14ac:dyDescent="0.2">
      <c r="A38" s="151" t="s">
        <v>327</v>
      </c>
      <c r="B38" s="151"/>
      <c r="C38" s="151"/>
      <c r="D38" s="151"/>
      <c r="E38" t="s">
        <v>444</v>
      </c>
    </row>
    <row r="39" spans="1:5" ht="15.75" x14ac:dyDescent="0.2">
      <c r="A39" s="22" t="s">
        <v>603</v>
      </c>
      <c r="B39" s="23" t="s">
        <v>514</v>
      </c>
      <c r="C39" s="37" t="s">
        <v>488</v>
      </c>
      <c r="D39" s="41" t="s">
        <v>790</v>
      </c>
    </row>
    <row r="40" spans="1:5" ht="15.75" x14ac:dyDescent="0.2">
      <c r="A40" s="22" t="s">
        <v>604</v>
      </c>
      <c r="B40" s="23" t="s">
        <v>515</v>
      </c>
      <c r="C40" s="37" t="s">
        <v>488</v>
      </c>
      <c r="D40" s="41" t="s">
        <v>791</v>
      </c>
    </row>
    <row r="41" spans="1:5" ht="63.75" x14ac:dyDescent="0.2">
      <c r="A41" s="22" t="s">
        <v>605</v>
      </c>
      <c r="B41" s="23" t="s">
        <v>516</v>
      </c>
      <c r="C41" s="37" t="s">
        <v>488</v>
      </c>
      <c r="D41" s="41" t="s">
        <v>734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488</v>
      </c>
      <c r="D6" s="89" t="s">
        <v>338</v>
      </c>
      <c r="E6" s="20" t="s">
        <v>233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247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2634.69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145</v>
      </c>
      <c r="C10" s="41" t="s">
        <v>488</v>
      </c>
      <c r="D10" s="90" t="s">
        <v>725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546</v>
      </c>
      <c r="G13" s="52" t="s">
        <v>255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256</v>
      </c>
      <c r="I14" s="72" t="s">
        <v>42</v>
      </c>
      <c r="J14" s="68" t="s">
        <v>351</v>
      </c>
    </row>
    <row r="15" spans="1:10" x14ac:dyDescent="0.2">
      <c r="A15" s="39"/>
      <c r="B15" s="48" t="s">
        <v>99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1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5" t="s">
        <v>349</v>
      </c>
      <c r="E19" s="20" t="s">
        <v>247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5"/>
      <c r="E21" s="20" t="s">
        <v>247</v>
      </c>
      <c r="I21" s="72" t="s">
        <v>595</v>
      </c>
      <c r="J21" s="68" t="s">
        <v>354</v>
      </c>
    </row>
    <row r="22" spans="1:10" ht="27" customHeight="1" x14ac:dyDescent="0.2">
      <c r="A22" s="168" t="s">
        <v>272</v>
      </c>
      <c r="B22" s="168"/>
      <c r="C22" s="168"/>
      <c r="D22" s="168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160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99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100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86" t="s">
        <v>36</v>
      </c>
      <c r="B27" s="87" t="s">
        <v>55</v>
      </c>
      <c r="C27" s="88" t="s">
        <v>488</v>
      </c>
      <c r="D27" s="89" t="s">
        <v>255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5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2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145</v>
      </c>
      <c r="C31" s="41" t="s">
        <v>488</v>
      </c>
      <c r="D31" s="41" t="s">
        <v>726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98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95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99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100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1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5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5" t="s">
        <v>727</v>
      </c>
    </row>
    <row r="43" spans="1:10" x14ac:dyDescent="0.2">
      <c r="A43" s="168" t="s">
        <v>272</v>
      </c>
      <c r="B43" s="168"/>
      <c r="C43" s="168"/>
      <c r="D43" s="168"/>
    </row>
    <row r="44" spans="1:10" x14ac:dyDescent="0.2">
      <c r="A44" s="39" t="s">
        <v>591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488</v>
      </c>
      <c r="D48" s="89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5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488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1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5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5"/>
    </row>
    <row r="64" spans="1:4" x14ac:dyDescent="0.2">
      <c r="A64" s="168" t="s">
        <v>272</v>
      </c>
      <c r="B64" s="168"/>
      <c r="C64" s="168"/>
      <c r="D64" s="168"/>
    </row>
    <row r="65" spans="1:4" x14ac:dyDescent="0.2">
      <c r="A65" s="39" t="s">
        <v>591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488</v>
      </c>
      <c r="D69" s="89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488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1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5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5"/>
    </row>
    <row r="85" spans="1:4" x14ac:dyDescent="0.2">
      <c r="A85" s="168" t="s">
        <v>272</v>
      </c>
      <c r="B85" s="168"/>
      <c r="C85" s="168"/>
      <c r="D85" s="168"/>
    </row>
    <row r="86" spans="1:4" x14ac:dyDescent="0.2">
      <c r="A86" s="39" t="s">
        <v>591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51" t="s">
        <v>276</v>
      </c>
      <c r="B9" s="151"/>
      <c r="C9" s="151"/>
      <c r="D9" s="151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3" t="s">
        <v>483</v>
      </c>
      <c r="B4" s="84" t="s">
        <v>484</v>
      </c>
      <c r="C4" s="84" t="s">
        <v>485</v>
      </c>
      <c r="D4" s="84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173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3" t="s">
        <v>585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548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591</v>
      </c>
      <c r="B15" s="4">
        <v>112</v>
      </c>
      <c r="C15" s="6" t="s">
        <v>117</v>
      </c>
    </row>
    <row r="16" spans="1:3" ht="13.5" thickBot="1" x14ac:dyDescent="0.25">
      <c r="A16" s="13" t="s">
        <v>592</v>
      </c>
      <c r="B16" s="4">
        <v>113</v>
      </c>
      <c r="C16" s="6" t="s">
        <v>118</v>
      </c>
    </row>
    <row r="17" spans="1:3" ht="13.5" thickBot="1" x14ac:dyDescent="0.25">
      <c r="A17" s="13" t="s">
        <v>593</v>
      </c>
      <c r="B17" s="4">
        <v>114</v>
      </c>
      <c r="C17" s="6" t="s">
        <v>119</v>
      </c>
    </row>
    <row r="18" spans="1:3" ht="13.5" thickBot="1" x14ac:dyDescent="0.25">
      <c r="A18" s="13" t="s">
        <v>594</v>
      </c>
      <c r="B18" s="4">
        <v>115</v>
      </c>
      <c r="C18" s="6" t="s">
        <v>120</v>
      </c>
    </row>
    <row r="19" spans="1:3" ht="26.25" thickBot="1" x14ac:dyDescent="0.25">
      <c r="A19" s="13" t="s">
        <v>595</v>
      </c>
      <c r="B19" s="4">
        <v>116</v>
      </c>
      <c r="C19" s="6" t="s">
        <v>121</v>
      </c>
    </row>
    <row r="20" spans="1:3" ht="13.5" thickBot="1" x14ac:dyDescent="0.25">
      <c r="A20" s="13" t="s">
        <v>596</v>
      </c>
      <c r="B20" s="4">
        <v>117</v>
      </c>
      <c r="C20" s="6" t="s">
        <v>122</v>
      </c>
    </row>
    <row r="21" spans="1:3" ht="13.5" thickBot="1" x14ac:dyDescent="0.25">
      <c r="A21" s="13" t="s">
        <v>597</v>
      </c>
      <c r="B21" s="4">
        <v>118</v>
      </c>
      <c r="C21" s="6" t="s">
        <v>123</v>
      </c>
    </row>
    <row r="22" spans="1:3" ht="13.5" thickBot="1" x14ac:dyDescent="0.25">
      <c r="A22" s="13" t="s">
        <v>598</v>
      </c>
      <c r="B22" s="4">
        <v>119</v>
      </c>
      <c r="C22" s="6" t="s">
        <v>124</v>
      </c>
    </row>
    <row r="23" spans="1:3" ht="13.5" thickBot="1" x14ac:dyDescent="0.25">
      <c r="A23" s="13" t="s">
        <v>599</v>
      </c>
      <c r="B23" s="4">
        <v>120</v>
      </c>
      <c r="C23" s="6" t="s">
        <v>125</v>
      </c>
    </row>
    <row r="24" spans="1:3" ht="13.5" thickBot="1" x14ac:dyDescent="0.25">
      <c r="A24" s="13" t="s">
        <v>600</v>
      </c>
      <c r="B24" s="4">
        <v>121</v>
      </c>
      <c r="C24" s="6" t="s">
        <v>126</v>
      </c>
    </row>
    <row r="25" spans="1:3" ht="13.5" thickBot="1" x14ac:dyDescent="0.25">
      <c r="A25" s="13" t="s">
        <v>601</v>
      </c>
      <c r="B25" s="4">
        <v>122</v>
      </c>
      <c r="C25" s="6" t="s">
        <v>127</v>
      </c>
    </row>
    <row r="26" spans="1:3" ht="13.5" thickBot="1" x14ac:dyDescent="0.25">
      <c r="A26" s="13" t="s">
        <v>602</v>
      </c>
      <c r="B26" s="4">
        <v>123</v>
      </c>
      <c r="C26" s="6" t="s">
        <v>128</v>
      </c>
    </row>
    <row r="27" spans="1:3" ht="13.5" thickBot="1" x14ac:dyDescent="0.25">
      <c r="A27" s="13" t="s">
        <v>603</v>
      </c>
      <c r="B27" s="4">
        <v>124</v>
      </c>
      <c r="C27" s="6" t="s">
        <v>129</v>
      </c>
    </row>
    <row r="28" spans="1:3" ht="13.5" thickBot="1" x14ac:dyDescent="0.25">
      <c r="A28" s="13" t="s">
        <v>604</v>
      </c>
      <c r="B28" s="4">
        <v>125</v>
      </c>
      <c r="C28" s="6" t="s">
        <v>130</v>
      </c>
    </row>
    <row r="29" spans="1:3" ht="13.5" thickBot="1" x14ac:dyDescent="0.25">
      <c r="A29" s="13" t="s">
        <v>605</v>
      </c>
      <c r="B29" s="4">
        <v>126</v>
      </c>
      <c r="C29" s="6" t="s">
        <v>131</v>
      </c>
    </row>
    <row r="30" spans="1:3" ht="13.5" thickBot="1" x14ac:dyDescent="0.25">
      <c r="A30" s="13" t="s">
        <v>606</v>
      </c>
      <c r="B30" s="4">
        <v>127</v>
      </c>
      <c r="C30" s="6" t="s">
        <v>132</v>
      </c>
    </row>
    <row r="31" spans="1:3" ht="13.5" thickBot="1" x14ac:dyDescent="0.25">
      <c r="A31" s="13" t="s">
        <v>607</v>
      </c>
      <c r="B31" s="4">
        <v>128</v>
      </c>
      <c r="C31" s="6" t="s">
        <v>133</v>
      </c>
    </row>
    <row r="32" spans="1:3" ht="13.5" thickBot="1" x14ac:dyDescent="0.25">
      <c r="A32" s="13" t="s">
        <v>608</v>
      </c>
      <c r="B32" s="4">
        <v>129</v>
      </c>
      <c r="C32" s="6" t="s">
        <v>134</v>
      </c>
    </row>
    <row r="33" spans="1:3" ht="13.5" thickBot="1" x14ac:dyDescent="0.25">
      <c r="A33" s="13" t="s">
        <v>609</v>
      </c>
      <c r="B33" s="4">
        <v>130</v>
      </c>
      <c r="C33" s="6" t="s">
        <v>135</v>
      </c>
    </row>
    <row r="34" spans="1:3" ht="13.5" thickBot="1" x14ac:dyDescent="0.25">
      <c r="A34" s="13" t="s">
        <v>610</v>
      </c>
      <c r="B34" s="4">
        <v>131</v>
      </c>
      <c r="C34" s="6" t="s">
        <v>136</v>
      </c>
    </row>
    <row r="35" spans="1:3" ht="13.5" thickBot="1" x14ac:dyDescent="0.25">
      <c r="A35" s="13" t="s">
        <v>611</v>
      </c>
      <c r="B35" s="4">
        <v>132</v>
      </c>
      <c r="C35" s="6" t="s">
        <v>137</v>
      </c>
    </row>
    <row r="36" spans="1:3" ht="13.5" thickBot="1" x14ac:dyDescent="0.25">
      <c r="A36" s="13" t="s">
        <v>612</v>
      </c>
      <c r="B36" s="4">
        <v>133</v>
      </c>
      <c r="C36" s="6" t="s">
        <v>138</v>
      </c>
    </row>
    <row r="37" spans="1:3" ht="13.5" thickBot="1" x14ac:dyDescent="0.25">
      <c r="A37" s="13" t="s">
        <v>613</v>
      </c>
      <c r="B37" s="4">
        <v>134</v>
      </c>
      <c r="C37" s="6" t="s">
        <v>139</v>
      </c>
    </row>
    <row r="38" spans="1:3" ht="13.5" thickBot="1" x14ac:dyDescent="0.25">
      <c r="A38" s="13" t="s">
        <v>614</v>
      </c>
      <c r="B38" s="4">
        <v>135</v>
      </c>
      <c r="C38" s="6" t="s">
        <v>140</v>
      </c>
    </row>
    <row r="39" spans="1:3" ht="26.25" thickBot="1" x14ac:dyDescent="0.25">
      <c r="A39" s="13" t="s">
        <v>615</v>
      </c>
      <c r="B39" s="4">
        <v>136</v>
      </c>
      <c r="C39" s="6" t="s">
        <v>147</v>
      </c>
    </row>
    <row r="40" spans="1:3" ht="13.5" thickBot="1" x14ac:dyDescent="0.25">
      <c r="A40" s="13" t="s">
        <v>616</v>
      </c>
      <c r="B40" s="4">
        <v>137</v>
      </c>
      <c r="C40" s="6" t="s">
        <v>148</v>
      </c>
    </row>
    <row r="41" spans="1:3" ht="13.5" thickBot="1" x14ac:dyDescent="0.25">
      <c r="A41" s="13" t="s">
        <v>617</v>
      </c>
      <c r="B41" s="4">
        <v>138</v>
      </c>
      <c r="C41" s="6" t="s">
        <v>149</v>
      </c>
    </row>
    <row r="42" spans="1:3" ht="13.5" thickBot="1" x14ac:dyDescent="0.25">
      <c r="A42" s="13" t="s">
        <v>618</v>
      </c>
      <c r="B42" s="4">
        <v>139</v>
      </c>
      <c r="C42" s="6" t="s">
        <v>150</v>
      </c>
    </row>
    <row r="43" spans="1:3" ht="13.5" thickBot="1" x14ac:dyDescent="0.25">
      <c r="A43" s="13" t="s">
        <v>619</v>
      </c>
      <c r="B43" s="4">
        <v>140</v>
      </c>
      <c r="C43" s="6" t="s">
        <v>151</v>
      </c>
    </row>
    <row r="44" spans="1:3" ht="13.5" thickBot="1" x14ac:dyDescent="0.25">
      <c r="A44" s="13" t="s">
        <v>620</v>
      </c>
      <c r="B44" s="4">
        <v>141</v>
      </c>
      <c r="C44" s="6" t="s">
        <v>152</v>
      </c>
    </row>
    <row r="45" spans="1:3" ht="13.5" thickBot="1" x14ac:dyDescent="0.25">
      <c r="A45" s="13" t="s">
        <v>622</v>
      </c>
      <c r="B45" s="4">
        <v>142</v>
      </c>
      <c r="C45" s="6" t="s">
        <v>153</v>
      </c>
    </row>
    <row r="46" spans="1:3" ht="13.5" thickBot="1" x14ac:dyDescent="0.25">
      <c r="A46" s="13" t="s">
        <v>621</v>
      </c>
      <c r="B46" s="4">
        <v>143</v>
      </c>
      <c r="C46" s="6" t="s">
        <v>154</v>
      </c>
    </row>
    <row r="47" spans="1:3" ht="13.5" thickBot="1" x14ac:dyDescent="0.25">
      <c r="A47" s="13" t="s">
        <v>623</v>
      </c>
      <c r="B47" s="4">
        <v>144</v>
      </c>
      <c r="C47" s="6" t="s">
        <v>155</v>
      </c>
    </row>
    <row r="48" spans="1:3" ht="26.25" thickBot="1" x14ac:dyDescent="0.25">
      <c r="A48" s="13" t="s">
        <v>624</v>
      </c>
      <c r="B48" s="4">
        <v>145</v>
      </c>
      <c r="C48" s="6" t="s">
        <v>162</v>
      </c>
    </row>
    <row r="49" spans="1:3" ht="13.5" thickBot="1" x14ac:dyDescent="0.25">
      <c r="A49" s="13" t="s">
        <v>625</v>
      </c>
      <c r="B49" s="4">
        <v>146</v>
      </c>
      <c r="C49" s="6" t="s">
        <v>163</v>
      </c>
    </row>
    <row r="50" spans="1:3" ht="13.5" thickBot="1" x14ac:dyDescent="0.25">
      <c r="A50" s="13" t="s">
        <v>626</v>
      </c>
      <c r="B50" s="4">
        <v>147</v>
      </c>
      <c r="C50" s="6" t="s">
        <v>164</v>
      </c>
    </row>
    <row r="51" spans="1:3" ht="13.5" thickBot="1" x14ac:dyDescent="0.25">
      <c r="A51" s="13" t="s">
        <v>627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628</v>
      </c>
      <c r="B53" s="4">
        <v>150</v>
      </c>
      <c r="C53" s="6" t="s">
        <v>167</v>
      </c>
    </row>
    <row r="54" spans="1:3" ht="13.5" thickBot="1" x14ac:dyDescent="0.25">
      <c r="A54" s="13" t="s">
        <v>629</v>
      </c>
      <c r="B54" s="4">
        <v>151</v>
      </c>
      <c r="C54" s="6" t="s">
        <v>168</v>
      </c>
    </row>
    <row r="55" spans="1:3" ht="13.5" thickBot="1" x14ac:dyDescent="0.25">
      <c r="A55" s="13" t="s">
        <v>630</v>
      </c>
      <c r="B55" s="4">
        <v>152</v>
      </c>
      <c r="C55" s="6" t="s">
        <v>169</v>
      </c>
    </row>
    <row r="56" spans="1:3" ht="13.5" thickBot="1" x14ac:dyDescent="0.25">
      <c r="A56" s="13" t="s">
        <v>631</v>
      </c>
      <c r="B56" s="4">
        <v>153</v>
      </c>
      <c r="C56" s="6" t="s">
        <v>170</v>
      </c>
    </row>
    <row r="57" spans="1:3" ht="13.5" thickBot="1" x14ac:dyDescent="0.25">
      <c r="A57" s="13" t="s">
        <v>632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465</v>
      </c>
      <c r="C4" s="6" t="s">
        <v>176</v>
      </c>
    </row>
    <row r="5" spans="1:3" ht="13.5" thickBot="1" x14ac:dyDescent="0.25">
      <c r="A5" s="1" t="s">
        <v>36</v>
      </c>
      <c r="B5" s="79" t="s">
        <v>464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460</v>
      </c>
      <c r="C4" s="6" t="s">
        <v>183</v>
      </c>
    </row>
    <row r="5" spans="1:3" ht="13.5" thickBot="1" x14ac:dyDescent="0.25">
      <c r="A5" s="1" t="s">
        <v>36</v>
      </c>
      <c r="B5" s="79" t="s">
        <v>461</v>
      </c>
      <c r="C5" s="6" t="s">
        <v>184</v>
      </c>
    </row>
    <row r="6" spans="1:3" ht="13.5" thickBot="1" x14ac:dyDescent="0.25">
      <c r="A6" s="1" t="s">
        <v>548</v>
      </c>
      <c r="B6" s="79" t="s">
        <v>462</v>
      </c>
      <c r="C6" s="6" t="s">
        <v>185</v>
      </c>
    </row>
    <row r="7" spans="1:3" ht="13.5" thickBot="1" x14ac:dyDescent="0.25">
      <c r="A7" s="1" t="s">
        <v>37</v>
      </c>
      <c r="B7" s="79" t="s">
        <v>463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548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548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548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7.28515625" customWidth="1"/>
    <col min="2" max="2" width="47" customWidth="1"/>
    <col min="3" max="3" width="11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2" t="s">
        <v>792</v>
      </c>
      <c r="B2" s="162"/>
      <c r="C2" s="162"/>
      <c r="D2" s="162"/>
    </row>
    <row r="3" spans="1:4" ht="15.75" x14ac:dyDescent="0.25">
      <c r="A3" s="2"/>
      <c r="B3" s="147" t="s">
        <v>795</v>
      </c>
      <c r="C3" s="2"/>
      <c r="D3" s="2"/>
    </row>
    <row r="4" spans="1:4" ht="15.75" x14ac:dyDescent="0.25">
      <c r="A4" s="101" t="s">
        <v>483</v>
      </c>
      <c r="B4" s="102" t="s">
        <v>484</v>
      </c>
      <c r="C4" s="102" t="s">
        <v>485</v>
      </c>
      <c r="D4" s="103" t="s">
        <v>486</v>
      </c>
    </row>
    <row r="5" spans="1:4" x14ac:dyDescent="0.2">
      <c r="A5" s="104" t="s">
        <v>546</v>
      </c>
      <c r="B5" s="105" t="s">
        <v>487</v>
      </c>
      <c r="C5" s="106" t="s">
        <v>488</v>
      </c>
      <c r="D5" s="107"/>
    </row>
    <row r="6" spans="1:4" x14ac:dyDescent="0.2">
      <c r="A6" s="108" t="s">
        <v>36</v>
      </c>
      <c r="B6" s="105" t="s">
        <v>78</v>
      </c>
      <c r="C6" s="107" t="s">
        <v>488</v>
      </c>
      <c r="D6" s="107" t="s">
        <v>793</v>
      </c>
    </row>
    <row r="7" spans="1:4" x14ac:dyDescent="0.2">
      <c r="A7" s="108" t="s">
        <v>548</v>
      </c>
      <c r="B7" s="105" t="s">
        <v>79</v>
      </c>
      <c r="C7" s="107" t="s">
        <v>488</v>
      </c>
      <c r="D7" s="107" t="s">
        <v>794</v>
      </c>
    </row>
    <row r="8" spans="1:4" ht="30" customHeight="1" x14ac:dyDescent="0.2">
      <c r="A8" s="157" t="s">
        <v>279</v>
      </c>
      <c r="B8" s="157"/>
      <c r="C8" s="157"/>
      <c r="D8" s="157"/>
    </row>
    <row r="9" spans="1:4" ht="25.5" x14ac:dyDescent="0.2">
      <c r="A9" s="108" t="s">
        <v>37</v>
      </c>
      <c r="B9" s="109" t="s">
        <v>80</v>
      </c>
      <c r="C9" s="107" t="s">
        <v>523</v>
      </c>
      <c r="D9" s="110">
        <f>D11</f>
        <v>128502.07</v>
      </c>
    </row>
    <row r="10" spans="1:4" x14ac:dyDescent="0.2">
      <c r="A10" s="108" t="s">
        <v>38</v>
      </c>
      <c r="B10" s="111" t="s">
        <v>714</v>
      </c>
      <c r="C10" s="107" t="s">
        <v>523</v>
      </c>
      <c r="D10" s="107"/>
    </row>
    <row r="11" spans="1:4" x14ac:dyDescent="0.2">
      <c r="A11" s="108" t="s">
        <v>39</v>
      </c>
      <c r="B11" s="111" t="s">
        <v>715</v>
      </c>
      <c r="C11" s="107" t="s">
        <v>523</v>
      </c>
      <c r="D11" s="112">
        <v>128502.07</v>
      </c>
    </row>
    <row r="12" spans="1:4" ht="25.5" x14ac:dyDescent="0.2">
      <c r="A12" s="108" t="s">
        <v>40</v>
      </c>
      <c r="B12" s="109" t="s">
        <v>280</v>
      </c>
      <c r="C12" s="107" t="s">
        <v>523</v>
      </c>
      <c r="D12" s="113">
        <f>SUM(D13:D15)</f>
        <v>912600.6</v>
      </c>
    </row>
    <row r="13" spans="1:4" x14ac:dyDescent="0.2">
      <c r="A13" s="108" t="s">
        <v>41</v>
      </c>
      <c r="B13" s="111" t="s">
        <v>716</v>
      </c>
      <c r="C13" s="107" t="s">
        <v>523</v>
      </c>
      <c r="D13" s="114">
        <f>912600.6-D14-D15</f>
        <v>541413.12</v>
      </c>
    </row>
    <row r="14" spans="1:4" x14ac:dyDescent="0.2">
      <c r="A14" s="108" t="s">
        <v>42</v>
      </c>
      <c r="B14" s="111" t="s">
        <v>824</v>
      </c>
      <c r="C14" s="107" t="s">
        <v>523</v>
      </c>
      <c r="D14" s="114">
        <v>142173.24</v>
      </c>
    </row>
    <row r="15" spans="1:4" x14ac:dyDescent="0.2">
      <c r="A15" s="108" t="s">
        <v>43</v>
      </c>
      <c r="B15" s="111" t="s">
        <v>717</v>
      </c>
      <c r="C15" s="107" t="s">
        <v>523</v>
      </c>
      <c r="D15" s="114">
        <v>229014.24</v>
      </c>
    </row>
    <row r="16" spans="1:4" x14ac:dyDescent="0.2">
      <c r="A16" s="108" t="s">
        <v>44</v>
      </c>
      <c r="B16" s="109" t="s">
        <v>81</v>
      </c>
      <c r="C16" s="107" t="s">
        <v>523</v>
      </c>
      <c r="D16" s="113">
        <f>D17</f>
        <v>862105.79</v>
      </c>
    </row>
    <row r="17" spans="1:4" x14ac:dyDescent="0.2">
      <c r="A17" s="108" t="s">
        <v>591</v>
      </c>
      <c r="B17" s="111" t="s">
        <v>718</v>
      </c>
      <c r="C17" s="107" t="s">
        <v>523</v>
      </c>
      <c r="D17" s="115">
        <v>862105.79</v>
      </c>
    </row>
    <row r="18" spans="1:4" x14ac:dyDescent="0.2">
      <c r="A18" s="108" t="s">
        <v>592</v>
      </c>
      <c r="B18" s="111" t="s">
        <v>719</v>
      </c>
      <c r="C18" s="107" t="s">
        <v>523</v>
      </c>
      <c r="D18" s="113"/>
    </row>
    <row r="19" spans="1:4" x14ac:dyDescent="0.2">
      <c r="A19" s="108" t="s">
        <v>593</v>
      </c>
      <c r="B19" s="111" t="s">
        <v>720</v>
      </c>
      <c r="C19" s="107" t="s">
        <v>523</v>
      </c>
      <c r="D19" s="113"/>
    </row>
    <row r="20" spans="1:4" ht="25.5" x14ac:dyDescent="0.2">
      <c r="A20" s="108" t="s">
        <v>594</v>
      </c>
      <c r="B20" s="111" t="s">
        <v>721</v>
      </c>
      <c r="C20" s="107" t="s">
        <v>523</v>
      </c>
      <c r="D20" s="116"/>
    </row>
    <row r="21" spans="1:4" x14ac:dyDescent="0.2">
      <c r="A21" s="108" t="s">
        <v>595</v>
      </c>
      <c r="B21" s="111" t="s">
        <v>722</v>
      </c>
      <c r="C21" s="107" t="s">
        <v>523</v>
      </c>
      <c r="D21" s="113"/>
    </row>
    <row r="22" spans="1:4" x14ac:dyDescent="0.2">
      <c r="A22" s="108" t="s">
        <v>596</v>
      </c>
      <c r="B22" s="109" t="s">
        <v>82</v>
      </c>
      <c r="C22" s="107" t="s">
        <v>523</v>
      </c>
      <c r="D22" s="113"/>
    </row>
    <row r="23" spans="1:4" ht="25.5" x14ac:dyDescent="0.2">
      <c r="A23" s="108" t="s">
        <v>597</v>
      </c>
      <c r="B23" s="109" t="s">
        <v>83</v>
      </c>
      <c r="C23" s="107" t="s">
        <v>523</v>
      </c>
      <c r="D23" s="113">
        <f>D25</f>
        <v>178996.87999999989</v>
      </c>
    </row>
    <row r="24" spans="1:4" x14ac:dyDescent="0.2">
      <c r="A24" s="108" t="s">
        <v>598</v>
      </c>
      <c r="B24" s="111" t="s">
        <v>714</v>
      </c>
      <c r="C24" s="107" t="s">
        <v>523</v>
      </c>
      <c r="D24" s="114"/>
    </row>
    <row r="25" spans="1:4" x14ac:dyDescent="0.2">
      <c r="A25" s="108" t="s">
        <v>599</v>
      </c>
      <c r="B25" s="111" t="s">
        <v>715</v>
      </c>
      <c r="C25" s="107" t="s">
        <v>523</v>
      </c>
      <c r="D25" s="114">
        <f>D9+D12-D16</f>
        <v>178996.87999999989</v>
      </c>
    </row>
    <row r="26" spans="1:4" ht="26.25" customHeight="1" x14ac:dyDescent="0.2">
      <c r="A26" s="157" t="s">
        <v>281</v>
      </c>
      <c r="B26" s="157"/>
      <c r="C26" s="157"/>
      <c r="D26" s="157"/>
    </row>
    <row r="27" spans="1:4" x14ac:dyDescent="0.2">
      <c r="A27" s="108" t="s">
        <v>600</v>
      </c>
      <c r="B27" s="109" t="s">
        <v>282</v>
      </c>
      <c r="C27" s="107" t="s">
        <v>488</v>
      </c>
      <c r="D27" s="107"/>
    </row>
    <row r="28" spans="1:4" ht="38.25" x14ac:dyDescent="0.2">
      <c r="A28" s="99" t="s">
        <v>735</v>
      </c>
      <c r="B28" s="117" t="s">
        <v>736</v>
      </c>
      <c r="C28" s="118" t="s">
        <v>523</v>
      </c>
      <c r="D28" s="119">
        <v>86841</v>
      </c>
    </row>
    <row r="29" spans="1:4" ht="38.25" x14ac:dyDescent="0.2">
      <c r="A29" s="120" t="s">
        <v>737</v>
      </c>
      <c r="B29" s="121" t="s">
        <v>738</v>
      </c>
      <c r="C29" s="122" t="s">
        <v>523</v>
      </c>
      <c r="D29" s="138">
        <f>D36+D42+D53+D56+D58+D62+D30</f>
        <v>579906.80000000005</v>
      </c>
    </row>
    <row r="30" spans="1:4" ht="38.25" customHeight="1" x14ac:dyDescent="0.2">
      <c r="A30" s="120" t="s">
        <v>739</v>
      </c>
      <c r="B30" s="121" t="s">
        <v>740</v>
      </c>
      <c r="C30" s="122" t="s">
        <v>523</v>
      </c>
      <c r="D30" s="123">
        <f>D32+D33+D34+D35</f>
        <v>11982.8</v>
      </c>
    </row>
    <row r="31" spans="1:4" x14ac:dyDescent="0.2">
      <c r="A31" s="125" t="s">
        <v>813</v>
      </c>
      <c r="B31" s="159" t="s">
        <v>803</v>
      </c>
      <c r="C31" s="160"/>
      <c r="D31" s="161"/>
    </row>
    <row r="32" spans="1:4" ht="25.5" x14ac:dyDescent="0.2">
      <c r="A32" s="125" t="s">
        <v>814</v>
      </c>
      <c r="B32" s="121" t="s">
        <v>815</v>
      </c>
      <c r="C32" s="122" t="s">
        <v>816</v>
      </c>
      <c r="D32" s="123">
        <f t="shared" ref="D32:D35" si="0">(0)*1.2</f>
        <v>0</v>
      </c>
    </row>
    <row r="33" spans="1:4" ht="25.5" x14ac:dyDescent="0.2">
      <c r="A33" s="125" t="s">
        <v>814</v>
      </c>
      <c r="B33" s="121" t="s">
        <v>817</v>
      </c>
      <c r="C33" s="122" t="s">
        <v>818</v>
      </c>
      <c r="D33" s="123">
        <f t="shared" si="0"/>
        <v>0</v>
      </c>
    </row>
    <row r="34" spans="1:4" ht="25.5" x14ac:dyDescent="0.2">
      <c r="A34" s="125" t="s">
        <v>819</v>
      </c>
      <c r="B34" s="121" t="s">
        <v>820</v>
      </c>
      <c r="C34" s="122" t="s">
        <v>523</v>
      </c>
      <c r="D34" s="146">
        <v>11982.8</v>
      </c>
    </row>
    <row r="35" spans="1:4" x14ac:dyDescent="0.2">
      <c r="A35" s="125" t="s">
        <v>821</v>
      </c>
      <c r="B35" s="121" t="s">
        <v>822</v>
      </c>
      <c r="C35" s="122" t="s">
        <v>799</v>
      </c>
      <c r="D35" s="123">
        <f t="shared" si="0"/>
        <v>0</v>
      </c>
    </row>
    <row r="36" spans="1:4" ht="25.5" x14ac:dyDescent="0.2">
      <c r="A36" s="137" t="s">
        <v>741</v>
      </c>
      <c r="B36" s="126" t="s">
        <v>742</v>
      </c>
      <c r="C36" s="139" t="s">
        <v>523</v>
      </c>
      <c r="D36" s="138">
        <f>D38+D39+D40+D41</f>
        <v>18773.129999999997</v>
      </c>
    </row>
    <row r="37" spans="1:4" x14ac:dyDescent="0.2">
      <c r="A37" s="125"/>
      <c r="B37" s="159" t="s">
        <v>803</v>
      </c>
      <c r="C37" s="160"/>
      <c r="D37" s="161"/>
    </row>
    <row r="38" spans="1:4" ht="25.5" x14ac:dyDescent="0.2">
      <c r="A38" s="158" t="s">
        <v>796</v>
      </c>
      <c r="B38" s="133" t="s">
        <v>797</v>
      </c>
      <c r="C38" s="145" t="s">
        <v>523</v>
      </c>
      <c r="D38" s="134">
        <v>3892.06</v>
      </c>
    </row>
    <row r="39" spans="1:4" x14ac:dyDescent="0.2">
      <c r="A39" s="158"/>
      <c r="B39" s="133" t="s">
        <v>798</v>
      </c>
      <c r="C39" s="145" t="s">
        <v>523</v>
      </c>
      <c r="D39" s="134">
        <v>1958.02</v>
      </c>
    </row>
    <row r="40" spans="1:4" ht="25.5" x14ac:dyDescent="0.2">
      <c r="A40" s="158"/>
      <c r="B40" s="133" t="s">
        <v>800</v>
      </c>
      <c r="C40" s="145" t="s">
        <v>523</v>
      </c>
      <c r="D40" s="134">
        <v>9313.4599999999991</v>
      </c>
    </row>
    <row r="41" spans="1:4" ht="63.75" x14ac:dyDescent="0.2">
      <c r="A41" s="135" t="s">
        <v>801</v>
      </c>
      <c r="B41" s="136" t="s">
        <v>802</v>
      </c>
      <c r="C41" s="145" t="s">
        <v>523</v>
      </c>
      <c r="D41" s="134">
        <v>3609.59</v>
      </c>
    </row>
    <row r="42" spans="1:4" x14ac:dyDescent="0.2">
      <c r="A42" s="137" t="s">
        <v>743</v>
      </c>
      <c r="B42" s="126" t="s">
        <v>744</v>
      </c>
      <c r="C42" s="127" t="s">
        <v>523</v>
      </c>
      <c r="D42" s="138">
        <f>D44+D45+D46+D48+D49+D50+D51+D52+D47</f>
        <v>68082.790000000008</v>
      </c>
    </row>
    <row r="43" spans="1:4" x14ac:dyDescent="0.2">
      <c r="A43" s="125"/>
      <c r="B43" s="159" t="s">
        <v>803</v>
      </c>
      <c r="C43" s="160"/>
      <c r="D43" s="161"/>
    </row>
    <row r="44" spans="1:4" ht="13.5" customHeight="1" x14ac:dyDescent="0.2">
      <c r="A44" s="140"/>
      <c r="B44" s="141" t="s">
        <v>804</v>
      </c>
      <c r="C44" s="145" t="s">
        <v>523</v>
      </c>
      <c r="D44" s="134">
        <v>12203.22</v>
      </c>
    </row>
    <row r="45" spans="1:4" x14ac:dyDescent="0.2">
      <c r="A45" s="140"/>
      <c r="B45" s="142" t="s">
        <v>805</v>
      </c>
      <c r="C45" s="145" t="s">
        <v>523</v>
      </c>
      <c r="D45" s="143">
        <v>197.5</v>
      </c>
    </row>
    <row r="46" spans="1:4" x14ac:dyDescent="0.2">
      <c r="A46" s="140"/>
      <c r="B46" s="133" t="s">
        <v>806</v>
      </c>
      <c r="C46" s="145" t="s">
        <v>523</v>
      </c>
      <c r="D46" s="134">
        <v>705.83</v>
      </c>
    </row>
    <row r="47" spans="1:4" x14ac:dyDescent="0.2">
      <c r="A47" s="140"/>
      <c r="B47" s="133" t="s">
        <v>823</v>
      </c>
      <c r="C47" s="145" t="s">
        <v>523</v>
      </c>
      <c r="D47" s="134">
        <v>644.1</v>
      </c>
    </row>
    <row r="48" spans="1:4" x14ac:dyDescent="0.2">
      <c r="A48" s="140"/>
      <c r="B48" s="142" t="s">
        <v>807</v>
      </c>
      <c r="C48" s="145" t="s">
        <v>523</v>
      </c>
      <c r="D48" s="143">
        <v>1558.99</v>
      </c>
    </row>
    <row r="49" spans="1:4" x14ac:dyDescent="0.2">
      <c r="A49" s="140"/>
      <c r="B49" s="142" t="s">
        <v>808</v>
      </c>
      <c r="C49" s="145" t="s">
        <v>523</v>
      </c>
      <c r="D49" s="143">
        <v>1155.7</v>
      </c>
    </row>
    <row r="50" spans="1:4" x14ac:dyDescent="0.2">
      <c r="A50" s="140"/>
      <c r="B50" s="133" t="s">
        <v>809</v>
      </c>
      <c r="C50" s="145" t="s">
        <v>523</v>
      </c>
      <c r="D50" s="134">
        <v>1715.69</v>
      </c>
    </row>
    <row r="51" spans="1:4" ht="25.5" x14ac:dyDescent="0.2">
      <c r="A51" s="140"/>
      <c r="B51" s="133" t="s">
        <v>810</v>
      </c>
      <c r="C51" s="145" t="s">
        <v>523</v>
      </c>
      <c r="D51" s="134">
        <v>7048.79</v>
      </c>
    </row>
    <row r="52" spans="1:4" ht="25.5" x14ac:dyDescent="0.2">
      <c r="A52" s="140"/>
      <c r="B52" s="133" t="s">
        <v>810</v>
      </c>
      <c r="C52" s="145" t="s">
        <v>523</v>
      </c>
      <c r="D52" s="134">
        <v>42852.97</v>
      </c>
    </row>
    <row r="53" spans="1:4" ht="12.75" customHeight="1" x14ac:dyDescent="0.2">
      <c r="A53" s="137" t="s">
        <v>745</v>
      </c>
      <c r="B53" s="126" t="s">
        <v>746</v>
      </c>
      <c r="C53" s="127" t="s">
        <v>523</v>
      </c>
      <c r="D53" s="138">
        <f>D55</f>
        <v>14380.08</v>
      </c>
    </row>
    <row r="54" spans="1:4" x14ac:dyDescent="0.2">
      <c r="A54" s="125"/>
      <c r="B54" s="159" t="s">
        <v>803</v>
      </c>
      <c r="C54" s="160"/>
      <c r="D54" s="161"/>
    </row>
    <row r="55" spans="1:4" ht="25.5" x14ac:dyDescent="0.2">
      <c r="A55" s="140"/>
      <c r="B55" s="142" t="s">
        <v>812</v>
      </c>
      <c r="C55" s="144" t="s">
        <v>523</v>
      </c>
      <c r="D55" s="143">
        <v>14380.08</v>
      </c>
    </row>
    <row r="56" spans="1:4" x14ac:dyDescent="0.2">
      <c r="A56" s="137" t="s">
        <v>747</v>
      </c>
      <c r="B56" s="126" t="s">
        <v>748</v>
      </c>
      <c r="C56" s="127" t="s">
        <v>523</v>
      </c>
      <c r="D56" s="138">
        <v>0</v>
      </c>
    </row>
    <row r="57" spans="1:4" x14ac:dyDescent="0.2">
      <c r="A57" s="125"/>
      <c r="B57" s="159" t="s">
        <v>803</v>
      </c>
      <c r="C57" s="160"/>
      <c r="D57" s="161"/>
    </row>
    <row r="58" spans="1:4" x14ac:dyDescent="0.2">
      <c r="A58" s="137" t="s">
        <v>749</v>
      </c>
      <c r="B58" s="126" t="s">
        <v>750</v>
      </c>
      <c r="C58" s="127" t="s">
        <v>523</v>
      </c>
      <c r="D58" s="138">
        <v>0</v>
      </c>
    </row>
    <row r="59" spans="1:4" x14ac:dyDescent="0.2">
      <c r="A59" s="125"/>
      <c r="B59" s="159" t="s">
        <v>803</v>
      </c>
      <c r="C59" s="160"/>
      <c r="D59" s="161"/>
    </row>
    <row r="60" spans="1:4" ht="12.75" customHeight="1" x14ac:dyDescent="0.2">
      <c r="A60" s="137" t="s">
        <v>751</v>
      </c>
      <c r="B60" s="126" t="s">
        <v>752</v>
      </c>
      <c r="C60" s="127" t="s">
        <v>523</v>
      </c>
      <c r="D60" s="138">
        <v>0</v>
      </c>
    </row>
    <row r="61" spans="1:4" x14ac:dyDescent="0.2">
      <c r="A61" s="125"/>
      <c r="B61" s="159" t="s">
        <v>803</v>
      </c>
      <c r="C61" s="160"/>
      <c r="D61" s="161"/>
    </row>
    <row r="62" spans="1:4" x14ac:dyDescent="0.2">
      <c r="A62" s="137" t="s">
        <v>753</v>
      </c>
      <c r="B62" s="126" t="s">
        <v>754</v>
      </c>
      <c r="C62" s="127" t="s">
        <v>523</v>
      </c>
      <c r="D62" s="138">
        <f>D64</f>
        <v>466688</v>
      </c>
    </row>
    <row r="63" spans="1:4" x14ac:dyDescent="0.2">
      <c r="A63" s="125"/>
      <c r="B63" s="159" t="s">
        <v>803</v>
      </c>
      <c r="C63" s="160"/>
      <c r="D63" s="161"/>
    </row>
    <row r="64" spans="1:4" x14ac:dyDescent="0.2">
      <c r="A64" s="140"/>
      <c r="B64" s="133" t="s">
        <v>811</v>
      </c>
      <c r="C64" s="145" t="s">
        <v>523</v>
      </c>
      <c r="D64" s="134">
        <v>466688</v>
      </c>
    </row>
    <row r="65" spans="1:4" ht="25.5" x14ac:dyDescent="0.2">
      <c r="A65" s="120" t="s">
        <v>755</v>
      </c>
      <c r="B65" s="121" t="s">
        <v>776</v>
      </c>
      <c r="C65" s="145" t="s">
        <v>523</v>
      </c>
      <c r="D65" s="124">
        <v>0</v>
      </c>
    </row>
    <row r="66" spans="1:4" x14ac:dyDescent="0.2">
      <c r="A66" s="125" t="s">
        <v>774</v>
      </c>
      <c r="B66" s="121" t="s">
        <v>775</v>
      </c>
      <c r="C66" s="145" t="s">
        <v>523</v>
      </c>
      <c r="D66" s="124">
        <v>0</v>
      </c>
    </row>
    <row r="67" spans="1:4" ht="25.5" x14ac:dyDescent="0.2">
      <c r="A67" s="120" t="s">
        <v>756</v>
      </c>
      <c r="B67" s="121" t="s">
        <v>757</v>
      </c>
      <c r="C67" s="145" t="s">
        <v>523</v>
      </c>
      <c r="D67" s="124">
        <v>0</v>
      </c>
    </row>
    <row r="68" spans="1:4" ht="25.5" x14ac:dyDescent="0.2">
      <c r="A68" s="120" t="s">
        <v>758</v>
      </c>
      <c r="B68" s="121" t="s">
        <v>759</v>
      </c>
      <c r="C68" s="145" t="s">
        <v>523</v>
      </c>
      <c r="D68" s="124">
        <v>0</v>
      </c>
    </row>
    <row r="69" spans="1:4" ht="25.5" x14ac:dyDescent="0.2">
      <c r="A69" s="120" t="s">
        <v>760</v>
      </c>
      <c r="B69" s="121" t="s">
        <v>761</v>
      </c>
      <c r="C69" s="145" t="s">
        <v>523</v>
      </c>
      <c r="D69" s="124">
        <v>0</v>
      </c>
    </row>
    <row r="70" spans="1:4" ht="25.5" x14ac:dyDescent="0.2">
      <c r="A70" s="120" t="s">
        <v>762</v>
      </c>
      <c r="B70" s="121" t="s">
        <v>763</v>
      </c>
      <c r="C70" s="145" t="s">
        <v>523</v>
      </c>
      <c r="D70" s="124">
        <v>0</v>
      </c>
    </row>
    <row r="71" spans="1:4" ht="25.5" x14ac:dyDescent="0.2">
      <c r="A71" s="120" t="s">
        <v>764</v>
      </c>
      <c r="B71" s="121" t="s">
        <v>765</v>
      </c>
      <c r="C71" s="145" t="s">
        <v>523</v>
      </c>
      <c r="D71" s="124">
        <v>0</v>
      </c>
    </row>
    <row r="72" spans="1:4" x14ac:dyDescent="0.2">
      <c r="A72" s="120" t="s">
        <v>766</v>
      </c>
      <c r="B72" s="121" t="s">
        <v>767</v>
      </c>
      <c r="C72" s="145" t="s">
        <v>523</v>
      </c>
      <c r="D72" s="124">
        <v>0</v>
      </c>
    </row>
    <row r="73" spans="1:4" ht="38.25" x14ac:dyDescent="0.2">
      <c r="A73" s="120" t="s">
        <v>768</v>
      </c>
      <c r="B73" s="121" t="s">
        <v>769</v>
      </c>
      <c r="C73" s="145" t="s">
        <v>523</v>
      </c>
      <c r="D73" s="124">
        <v>0</v>
      </c>
    </row>
    <row r="74" spans="1:4" ht="51" x14ac:dyDescent="0.2">
      <c r="A74" s="120" t="s">
        <v>770</v>
      </c>
      <c r="B74" s="121" t="s">
        <v>771</v>
      </c>
      <c r="C74" s="145" t="s">
        <v>523</v>
      </c>
      <c r="D74" s="124">
        <v>0</v>
      </c>
    </row>
    <row r="75" spans="1:4" x14ac:dyDescent="0.2">
      <c r="A75" s="120" t="s">
        <v>772</v>
      </c>
      <c r="B75" s="126" t="s">
        <v>773</v>
      </c>
      <c r="C75" s="127" t="s">
        <v>523</v>
      </c>
      <c r="D75" s="128">
        <v>0</v>
      </c>
    </row>
    <row r="76" spans="1:4" x14ac:dyDescent="0.2">
      <c r="A76" s="157" t="s">
        <v>283</v>
      </c>
      <c r="B76" s="157"/>
      <c r="C76" s="157"/>
      <c r="D76" s="157"/>
    </row>
    <row r="77" spans="1:4" ht="14.25" customHeight="1" x14ac:dyDescent="0.2">
      <c r="A77" s="108" t="s">
        <v>603</v>
      </c>
      <c r="B77" s="109" t="s">
        <v>284</v>
      </c>
      <c r="C77" s="107" t="s">
        <v>509</v>
      </c>
      <c r="D77" s="107"/>
    </row>
    <row r="78" spans="1:4" x14ac:dyDescent="0.2">
      <c r="A78" s="108" t="s">
        <v>604</v>
      </c>
      <c r="B78" s="109" t="s">
        <v>285</v>
      </c>
      <c r="C78" s="107" t="s">
        <v>509</v>
      </c>
      <c r="D78" s="107"/>
    </row>
    <row r="79" spans="1:4" ht="25.5" x14ac:dyDescent="0.2">
      <c r="A79" s="108" t="s">
        <v>605</v>
      </c>
      <c r="B79" s="109" t="s">
        <v>286</v>
      </c>
      <c r="C79" s="107" t="s">
        <v>509</v>
      </c>
      <c r="D79" s="107"/>
    </row>
    <row r="80" spans="1:4" ht="12.75" customHeight="1" x14ac:dyDescent="0.2">
      <c r="A80" s="108" t="s">
        <v>606</v>
      </c>
      <c r="B80" s="109" t="s">
        <v>287</v>
      </c>
      <c r="C80" s="107" t="s">
        <v>523</v>
      </c>
      <c r="D80" s="107"/>
    </row>
    <row r="81" spans="1:4" x14ac:dyDescent="0.2">
      <c r="A81" s="157" t="s">
        <v>84</v>
      </c>
      <c r="B81" s="157"/>
      <c r="C81" s="157"/>
      <c r="D81" s="157"/>
    </row>
    <row r="82" spans="1:4" ht="25.5" x14ac:dyDescent="0.2">
      <c r="A82" s="108" t="s">
        <v>607</v>
      </c>
      <c r="B82" s="109" t="s">
        <v>85</v>
      </c>
      <c r="C82" s="107" t="s">
        <v>523</v>
      </c>
      <c r="D82" s="110">
        <f>D84-D83</f>
        <v>0</v>
      </c>
    </row>
    <row r="83" spans="1:4" x14ac:dyDescent="0.2">
      <c r="A83" s="108" t="s">
        <v>608</v>
      </c>
      <c r="B83" s="111" t="s">
        <v>723</v>
      </c>
      <c r="C83" s="107" t="s">
        <v>523</v>
      </c>
      <c r="D83" s="114"/>
    </row>
    <row r="84" spans="1:4" x14ac:dyDescent="0.2">
      <c r="A84" s="108" t="s">
        <v>609</v>
      </c>
      <c r="B84" s="111" t="s">
        <v>724</v>
      </c>
      <c r="C84" s="107" t="s">
        <v>523</v>
      </c>
      <c r="D84" s="112">
        <v>0</v>
      </c>
    </row>
    <row r="85" spans="1:4" ht="25.5" x14ac:dyDescent="0.2">
      <c r="A85" s="108" t="s">
        <v>610</v>
      </c>
      <c r="B85" s="109" t="s">
        <v>86</v>
      </c>
      <c r="C85" s="107" t="s">
        <v>523</v>
      </c>
      <c r="D85" s="110">
        <f>D87+D82</f>
        <v>178996.87999999989</v>
      </c>
    </row>
    <row r="86" spans="1:4" x14ac:dyDescent="0.2">
      <c r="A86" s="108" t="s">
        <v>611</v>
      </c>
      <c r="B86" s="111" t="s">
        <v>723</v>
      </c>
      <c r="C86" s="107" t="s">
        <v>523</v>
      </c>
      <c r="D86" s="107"/>
    </row>
    <row r="87" spans="1:4" x14ac:dyDescent="0.2">
      <c r="A87" s="108" t="s">
        <v>612</v>
      </c>
      <c r="B87" s="111" t="s">
        <v>724</v>
      </c>
      <c r="C87" s="107" t="s">
        <v>523</v>
      </c>
      <c r="D87" s="112">
        <f>D25</f>
        <v>178996.87999999989</v>
      </c>
    </row>
    <row r="88" spans="1:4" x14ac:dyDescent="0.2">
      <c r="A88" s="157" t="s">
        <v>288</v>
      </c>
      <c r="B88" s="157"/>
      <c r="C88" s="157"/>
      <c r="D88" s="157"/>
    </row>
    <row r="89" spans="1:4" x14ac:dyDescent="0.2">
      <c r="A89" s="108" t="s">
        <v>674</v>
      </c>
      <c r="B89" s="129" t="s">
        <v>675</v>
      </c>
      <c r="C89" s="107" t="s">
        <v>488</v>
      </c>
      <c r="D89" s="107"/>
    </row>
    <row r="90" spans="1:4" x14ac:dyDescent="0.2">
      <c r="A90" s="108" t="s">
        <v>676</v>
      </c>
      <c r="B90" s="109" t="s">
        <v>656</v>
      </c>
      <c r="C90" s="107" t="s">
        <v>488</v>
      </c>
      <c r="D90" s="107" t="s">
        <v>348</v>
      </c>
    </row>
    <row r="91" spans="1:4" ht="14.25" customHeight="1" x14ac:dyDescent="0.2">
      <c r="A91" s="108" t="s">
        <v>677</v>
      </c>
      <c r="B91" s="109" t="s">
        <v>87</v>
      </c>
      <c r="C91" s="107" t="s">
        <v>62</v>
      </c>
      <c r="D91" s="130">
        <f>D92/((2369.2*6+2552.1*4)/10)</f>
        <v>0</v>
      </c>
    </row>
    <row r="92" spans="1:4" x14ac:dyDescent="0.2">
      <c r="A92" s="108" t="s">
        <v>678</v>
      </c>
      <c r="B92" s="109" t="s">
        <v>161</v>
      </c>
      <c r="C92" s="107" t="s">
        <v>523</v>
      </c>
      <c r="D92" s="114">
        <v>0</v>
      </c>
    </row>
    <row r="93" spans="1:4" x14ac:dyDescent="0.2">
      <c r="A93" s="108" t="s">
        <v>679</v>
      </c>
      <c r="B93" s="109" t="s">
        <v>289</v>
      </c>
      <c r="C93" s="107" t="s">
        <v>523</v>
      </c>
      <c r="D93" s="114">
        <v>0</v>
      </c>
    </row>
    <row r="94" spans="1:4" x14ac:dyDescent="0.2">
      <c r="A94" s="108" t="s">
        <v>680</v>
      </c>
      <c r="B94" s="109" t="s">
        <v>290</v>
      </c>
      <c r="C94" s="107" t="s">
        <v>523</v>
      </c>
      <c r="D94" s="114">
        <f>D92-D93</f>
        <v>0</v>
      </c>
    </row>
    <row r="95" spans="1:4" ht="25.5" x14ac:dyDescent="0.2">
      <c r="A95" s="108" t="s">
        <v>681</v>
      </c>
      <c r="B95" s="109" t="s">
        <v>291</v>
      </c>
      <c r="C95" s="107" t="s">
        <v>523</v>
      </c>
      <c r="D95" s="114">
        <f>D92</f>
        <v>0</v>
      </c>
    </row>
    <row r="96" spans="1:4" ht="12.75" customHeight="1" x14ac:dyDescent="0.2">
      <c r="A96" s="108" t="s">
        <v>682</v>
      </c>
      <c r="B96" s="109" t="s">
        <v>292</v>
      </c>
      <c r="C96" s="107" t="s">
        <v>523</v>
      </c>
      <c r="D96" s="114">
        <f>D93</f>
        <v>0</v>
      </c>
    </row>
    <row r="97" spans="1:4" ht="25.5" x14ac:dyDescent="0.2">
      <c r="A97" s="108" t="s">
        <v>683</v>
      </c>
      <c r="B97" s="109" t="s">
        <v>293</v>
      </c>
      <c r="C97" s="107" t="s">
        <v>523</v>
      </c>
      <c r="D97" s="114">
        <f>D94</f>
        <v>0</v>
      </c>
    </row>
    <row r="98" spans="1:4" ht="25.5" x14ac:dyDescent="0.2">
      <c r="A98" s="108" t="s">
        <v>621</v>
      </c>
      <c r="B98" s="109" t="s">
        <v>294</v>
      </c>
      <c r="C98" s="107" t="s">
        <v>523</v>
      </c>
      <c r="D98" s="114"/>
    </row>
    <row r="99" spans="1:4" x14ac:dyDescent="0.2">
      <c r="A99" s="108" t="s">
        <v>684</v>
      </c>
      <c r="B99" s="129" t="s">
        <v>685</v>
      </c>
      <c r="C99" s="107" t="s">
        <v>488</v>
      </c>
      <c r="D99" s="107"/>
    </row>
    <row r="100" spans="1:4" x14ac:dyDescent="0.2">
      <c r="A100" s="108" t="s">
        <v>686</v>
      </c>
      <c r="B100" s="109" t="s">
        <v>656</v>
      </c>
      <c r="C100" s="107" t="s">
        <v>488</v>
      </c>
      <c r="D100" s="131" t="s">
        <v>347</v>
      </c>
    </row>
    <row r="101" spans="1:4" x14ac:dyDescent="0.2">
      <c r="A101" s="108" t="s">
        <v>687</v>
      </c>
      <c r="B101" s="109" t="s">
        <v>87</v>
      </c>
      <c r="C101" s="107" t="s">
        <v>62</v>
      </c>
      <c r="D101" s="132">
        <f>D102/((33.31*6+35.38*6)/12)</f>
        <v>0</v>
      </c>
    </row>
    <row r="102" spans="1:4" x14ac:dyDescent="0.2">
      <c r="A102" s="108" t="s">
        <v>688</v>
      </c>
      <c r="B102" s="109" t="s">
        <v>161</v>
      </c>
      <c r="C102" s="107" t="s">
        <v>523</v>
      </c>
      <c r="D102" s="114">
        <v>0</v>
      </c>
    </row>
    <row r="103" spans="1:4" x14ac:dyDescent="0.2">
      <c r="A103" s="108" t="s">
        <v>689</v>
      </c>
      <c r="B103" s="109" t="s">
        <v>289</v>
      </c>
      <c r="C103" s="107" t="s">
        <v>523</v>
      </c>
      <c r="D103" s="114">
        <v>0</v>
      </c>
    </row>
    <row r="104" spans="1:4" x14ac:dyDescent="0.2">
      <c r="A104" s="108" t="s">
        <v>690</v>
      </c>
      <c r="B104" s="109" t="s">
        <v>290</v>
      </c>
      <c r="C104" s="107" t="s">
        <v>523</v>
      </c>
      <c r="D104" s="114">
        <f>D102-D103</f>
        <v>0</v>
      </c>
    </row>
    <row r="105" spans="1:4" ht="25.5" x14ac:dyDescent="0.2">
      <c r="A105" s="108" t="s">
        <v>691</v>
      </c>
      <c r="B105" s="109" t="s">
        <v>291</v>
      </c>
      <c r="C105" s="107" t="s">
        <v>523</v>
      </c>
      <c r="D105" s="114">
        <f>D102</f>
        <v>0</v>
      </c>
    </row>
    <row r="106" spans="1:4" ht="25.5" x14ac:dyDescent="0.2">
      <c r="A106" s="108" t="s">
        <v>692</v>
      </c>
      <c r="B106" s="109" t="s">
        <v>292</v>
      </c>
      <c r="C106" s="107" t="s">
        <v>523</v>
      </c>
      <c r="D106" s="114">
        <f>D103</f>
        <v>0</v>
      </c>
    </row>
    <row r="107" spans="1:4" ht="25.5" x14ac:dyDescent="0.2">
      <c r="A107" s="108" t="s">
        <v>693</v>
      </c>
      <c r="B107" s="109" t="s">
        <v>293</v>
      </c>
      <c r="C107" s="107" t="s">
        <v>523</v>
      </c>
      <c r="D107" s="114">
        <f>D104</f>
        <v>0</v>
      </c>
    </row>
    <row r="108" spans="1:4" x14ac:dyDescent="0.2">
      <c r="A108" s="108" t="s">
        <v>694</v>
      </c>
      <c r="B108" s="129" t="s">
        <v>695</v>
      </c>
      <c r="C108" s="107" t="s">
        <v>488</v>
      </c>
      <c r="D108" s="131"/>
    </row>
    <row r="109" spans="1:4" x14ac:dyDescent="0.2">
      <c r="A109" s="108" t="s">
        <v>696</v>
      </c>
      <c r="B109" s="109" t="s">
        <v>656</v>
      </c>
      <c r="C109" s="107" t="s">
        <v>488</v>
      </c>
      <c r="D109" s="131" t="s">
        <v>347</v>
      </c>
    </row>
    <row r="110" spans="1:4" x14ac:dyDescent="0.2">
      <c r="A110" s="108" t="s">
        <v>697</v>
      </c>
      <c r="B110" s="109" t="s">
        <v>87</v>
      </c>
      <c r="C110" s="107" t="s">
        <v>62</v>
      </c>
      <c r="D110" s="132">
        <f>D111/((24.07*6+26.54*6)/12)</f>
        <v>0</v>
      </c>
    </row>
    <row r="111" spans="1:4" x14ac:dyDescent="0.2">
      <c r="A111" s="108" t="s">
        <v>698</v>
      </c>
      <c r="B111" s="109" t="s">
        <v>161</v>
      </c>
      <c r="C111" s="107" t="s">
        <v>523</v>
      </c>
      <c r="D111" s="114">
        <v>0</v>
      </c>
    </row>
    <row r="112" spans="1:4" x14ac:dyDescent="0.2">
      <c r="A112" s="108" t="s">
        <v>699</v>
      </c>
      <c r="B112" s="109" t="s">
        <v>289</v>
      </c>
      <c r="C112" s="107" t="s">
        <v>523</v>
      </c>
      <c r="D112" s="114">
        <v>0</v>
      </c>
    </row>
    <row r="113" spans="1:4" x14ac:dyDescent="0.2">
      <c r="A113" s="108" t="s">
        <v>700</v>
      </c>
      <c r="B113" s="109" t="s">
        <v>290</v>
      </c>
      <c r="C113" s="107" t="s">
        <v>523</v>
      </c>
      <c r="D113" s="114">
        <f>D111-D112</f>
        <v>0</v>
      </c>
    </row>
    <row r="114" spans="1:4" ht="25.5" x14ac:dyDescent="0.2">
      <c r="A114" s="108" t="s">
        <v>701</v>
      </c>
      <c r="B114" s="109" t="s">
        <v>291</v>
      </c>
      <c r="C114" s="107" t="s">
        <v>523</v>
      </c>
      <c r="D114" s="114">
        <f>D111</f>
        <v>0</v>
      </c>
    </row>
    <row r="115" spans="1:4" ht="25.5" x14ac:dyDescent="0.2">
      <c r="A115" s="108" t="s">
        <v>702</v>
      </c>
      <c r="B115" s="109" t="s">
        <v>292</v>
      </c>
      <c r="C115" s="107" t="s">
        <v>523</v>
      </c>
      <c r="D115" s="114">
        <f>D112</f>
        <v>0</v>
      </c>
    </row>
    <row r="116" spans="1:4" ht="25.5" x14ac:dyDescent="0.2">
      <c r="A116" s="108" t="s">
        <v>703</v>
      </c>
      <c r="B116" s="109" t="s">
        <v>293</v>
      </c>
      <c r="C116" s="107" t="s">
        <v>523</v>
      </c>
      <c r="D116" s="114">
        <f>D113</f>
        <v>0</v>
      </c>
    </row>
    <row r="117" spans="1:4" ht="15" customHeight="1" x14ac:dyDescent="0.2">
      <c r="A117" s="108" t="s">
        <v>704</v>
      </c>
      <c r="B117" s="129" t="s">
        <v>705</v>
      </c>
      <c r="C117" s="107" t="s">
        <v>488</v>
      </c>
      <c r="D117" s="107"/>
    </row>
    <row r="118" spans="1:4" x14ac:dyDescent="0.2">
      <c r="A118" s="108" t="s">
        <v>706</v>
      </c>
      <c r="B118" s="109" t="s">
        <v>656</v>
      </c>
      <c r="C118" s="107" t="s">
        <v>488</v>
      </c>
      <c r="D118" s="131" t="s">
        <v>661</v>
      </c>
    </row>
    <row r="119" spans="1:4" x14ac:dyDescent="0.2">
      <c r="A119" s="108" t="s">
        <v>707</v>
      </c>
      <c r="B119" s="109" t="s">
        <v>87</v>
      </c>
      <c r="C119" s="107" t="s">
        <v>62</v>
      </c>
      <c r="D119" s="132">
        <f>D120/((4.18*6+4.54*6)/12)</f>
        <v>0</v>
      </c>
    </row>
    <row r="120" spans="1:4" x14ac:dyDescent="0.2">
      <c r="A120" s="108" t="s">
        <v>708</v>
      </c>
      <c r="B120" s="109" t="s">
        <v>161</v>
      </c>
      <c r="C120" s="107" t="s">
        <v>523</v>
      </c>
      <c r="D120" s="114">
        <v>0</v>
      </c>
    </row>
    <row r="121" spans="1:4" x14ac:dyDescent="0.2">
      <c r="A121" s="108" t="s">
        <v>709</v>
      </c>
      <c r="B121" s="109" t="s">
        <v>289</v>
      </c>
      <c r="C121" s="107" t="s">
        <v>523</v>
      </c>
      <c r="D121" s="114">
        <v>0</v>
      </c>
    </row>
    <row r="122" spans="1:4" x14ac:dyDescent="0.2">
      <c r="A122" s="108" t="s">
        <v>710</v>
      </c>
      <c r="B122" s="109" t="s">
        <v>290</v>
      </c>
      <c r="C122" s="107" t="s">
        <v>523</v>
      </c>
      <c r="D122" s="114">
        <f>D120-D121</f>
        <v>0</v>
      </c>
    </row>
    <row r="123" spans="1:4" ht="25.5" x14ac:dyDescent="0.2">
      <c r="A123" s="108" t="s">
        <v>711</v>
      </c>
      <c r="B123" s="109" t="s">
        <v>291</v>
      </c>
      <c r="C123" s="107" t="s">
        <v>523</v>
      </c>
      <c r="D123" s="114">
        <f>D120</f>
        <v>0</v>
      </c>
    </row>
    <row r="124" spans="1:4" ht="25.5" x14ac:dyDescent="0.2">
      <c r="A124" s="108" t="s">
        <v>712</v>
      </c>
      <c r="B124" s="109" t="s">
        <v>292</v>
      </c>
      <c r="C124" s="107" t="s">
        <v>523</v>
      </c>
      <c r="D124" s="114">
        <f>D121</f>
        <v>0</v>
      </c>
    </row>
    <row r="125" spans="1:4" ht="25.5" x14ac:dyDescent="0.2">
      <c r="A125" s="108" t="s">
        <v>713</v>
      </c>
      <c r="B125" s="109" t="s">
        <v>293</v>
      </c>
      <c r="C125" s="107" t="s">
        <v>523</v>
      </c>
      <c r="D125" s="114">
        <f>D122</f>
        <v>0</v>
      </c>
    </row>
    <row r="126" spans="1:4" x14ac:dyDescent="0.2">
      <c r="A126" s="157" t="s">
        <v>295</v>
      </c>
      <c r="B126" s="157"/>
      <c r="C126" s="157"/>
      <c r="D126" s="157"/>
    </row>
    <row r="127" spans="1:4" x14ac:dyDescent="0.2">
      <c r="A127" s="108" t="s">
        <v>623</v>
      </c>
      <c r="B127" s="109" t="s">
        <v>284</v>
      </c>
      <c r="C127" s="107" t="s">
        <v>509</v>
      </c>
      <c r="D127" s="107"/>
    </row>
    <row r="128" spans="1:4" x14ac:dyDescent="0.2">
      <c r="A128" s="108" t="s">
        <v>624</v>
      </c>
      <c r="B128" s="109" t="s">
        <v>285</v>
      </c>
      <c r="C128" s="107" t="s">
        <v>509</v>
      </c>
      <c r="D128" s="107"/>
    </row>
    <row r="129" spans="1:4" ht="25.5" x14ac:dyDescent="0.2">
      <c r="A129" s="22" t="s">
        <v>625</v>
      </c>
      <c r="B129" s="35" t="s">
        <v>286</v>
      </c>
      <c r="C129" s="24" t="s">
        <v>509</v>
      </c>
      <c r="D129" s="33"/>
    </row>
    <row r="130" spans="1:4" x14ac:dyDescent="0.2">
      <c r="A130" s="22" t="s">
        <v>626</v>
      </c>
      <c r="B130" s="35" t="s">
        <v>287</v>
      </c>
      <c r="C130" s="24" t="s">
        <v>523</v>
      </c>
      <c r="D130" s="33"/>
    </row>
    <row r="131" spans="1:4" x14ac:dyDescent="0.2">
      <c r="A131" s="156" t="s">
        <v>296</v>
      </c>
      <c r="B131" s="156"/>
      <c r="C131" s="156"/>
      <c r="D131" s="156"/>
    </row>
    <row r="132" spans="1:4" x14ac:dyDescent="0.2">
      <c r="A132" s="22" t="s">
        <v>627</v>
      </c>
      <c r="B132" s="35" t="s">
        <v>297</v>
      </c>
      <c r="C132" s="24" t="s">
        <v>509</v>
      </c>
      <c r="D132" s="33"/>
    </row>
    <row r="133" spans="1:4" x14ac:dyDescent="0.2">
      <c r="A133" s="22" t="s">
        <v>45</v>
      </c>
      <c r="B133" s="35" t="s">
        <v>298</v>
      </c>
      <c r="C133" s="24" t="s">
        <v>509</v>
      </c>
      <c r="D133" s="33"/>
    </row>
    <row r="134" spans="1:4" ht="25.5" x14ac:dyDescent="0.2">
      <c r="A134" s="22" t="s">
        <v>628</v>
      </c>
      <c r="B134" s="35" t="s">
        <v>299</v>
      </c>
      <c r="C134" s="24" t="s">
        <v>523</v>
      </c>
      <c r="D134" s="33"/>
    </row>
  </sheetData>
  <mergeCells count="17">
    <mergeCell ref="A2:D2"/>
    <mergeCell ref="A126:D126"/>
    <mergeCell ref="A131:D131"/>
    <mergeCell ref="A8:D8"/>
    <mergeCell ref="A26:D26"/>
    <mergeCell ref="A76:D76"/>
    <mergeCell ref="A81:D81"/>
    <mergeCell ref="A88:D88"/>
    <mergeCell ref="A38:A40"/>
    <mergeCell ref="B43:D43"/>
    <mergeCell ref="B54:D54"/>
    <mergeCell ref="B57:D57"/>
    <mergeCell ref="B59:D59"/>
    <mergeCell ref="B61:D61"/>
    <mergeCell ref="B63:D63"/>
    <mergeCell ref="B37:D37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548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548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548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548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548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548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105</v>
      </c>
    </row>
    <row r="4" spans="1:3" ht="13.5" thickBot="1" x14ac:dyDescent="0.25">
      <c r="A4" s="18" t="s">
        <v>546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548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64" t="s">
        <v>328</v>
      </c>
      <c r="C2" s="164"/>
      <c r="D2" s="164"/>
      <c r="E2" s="164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51" t="s">
        <v>520</v>
      </c>
      <c r="B8" s="151"/>
      <c r="C8" s="151"/>
      <c r="D8" s="151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173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54" t="s">
        <v>447</v>
      </c>
      <c r="F10" s="165"/>
      <c r="G10" s="165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54" t="s">
        <v>448</v>
      </c>
      <c r="F11" s="165"/>
      <c r="G11" s="165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54" t="s">
        <v>449</v>
      </c>
      <c r="F14" s="165"/>
      <c r="G14" s="165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329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64" t="s">
        <v>258</v>
      </c>
      <c r="C2" s="164"/>
      <c r="D2" s="164"/>
      <c r="E2" s="164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54" t="s">
        <v>450</v>
      </c>
      <c r="F6" s="165"/>
      <c r="G6" s="165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174</v>
      </c>
      <c r="F7" s="66" t="s">
        <v>483</v>
      </c>
      <c r="G7" s="67" t="s">
        <v>439</v>
      </c>
    </row>
    <row r="8" spans="1:7" x14ac:dyDescent="0.2">
      <c r="A8" s="22"/>
      <c r="B8" s="80" t="s">
        <v>92</v>
      </c>
      <c r="C8" s="24"/>
      <c r="D8" s="23"/>
      <c r="F8" s="51" t="s">
        <v>546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54" t="s">
        <v>157</v>
      </c>
      <c r="F10" s="165"/>
      <c r="G10" s="165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54" t="s">
        <v>451</v>
      </c>
      <c r="F12" s="165"/>
      <c r="G12" s="165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4" t="s">
        <v>452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4" sqref="B24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66" t="s">
        <v>663</v>
      </c>
      <c r="C2" s="166"/>
      <c r="D2" s="166"/>
      <c r="E2" s="166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54" t="s">
        <v>158</v>
      </c>
      <c r="F6" s="155"/>
      <c r="G6" s="155"/>
      <c r="H6" s="155"/>
      <c r="I6" s="155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548</v>
      </c>
      <c r="B13" s="166" t="s">
        <v>143</v>
      </c>
      <c r="C13" s="166"/>
      <c r="D13" s="166"/>
      <c r="E13" s="166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54" t="s">
        <v>457</v>
      </c>
      <c r="F18" s="155"/>
      <c r="G18" s="155"/>
      <c r="H18" s="155"/>
      <c r="I18" s="155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548</v>
      </c>
      <c r="B4" s="166" t="s">
        <v>143</v>
      </c>
      <c r="C4" s="166"/>
      <c r="D4" s="166"/>
      <c r="E4" s="166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63" t="s">
        <v>263</v>
      </c>
      <c r="C2" s="163"/>
      <c r="D2" s="163"/>
      <c r="E2" s="163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56" t="s">
        <v>554</v>
      </c>
      <c r="B8" s="156"/>
      <c r="C8" s="156"/>
      <c r="D8" s="156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586</v>
      </c>
      <c r="B12" s="44" t="s">
        <v>182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556</v>
      </c>
      <c r="B15" s="167"/>
      <c r="C15" s="167"/>
      <c r="D15" s="167"/>
      <c r="F15" s="70" t="s">
        <v>483</v>
      </c>
      <c r="G15" s="71" t="s">
        <v>179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179</v>
      </c>
      <c r="F16" s="51" t="s">
        <v>546</v>
      </c>
      <c r="G16" s="68" t="s">
        <v>183</v>
      </c>
    </row>
    <row r="17" spans="1:7" ht="25.5" x14ac:dyDescent="0.2">
      <c r="A17" s="156" t="s">
        <v>558</v>
      </c>
      <c r="B17" s="156"/>
      <c r="C17" s="156"/>
      <c r="D17" s="156"/>
      <c r="F17" s="51" t="s">
        <v>36</v>
      </c>
      <c r="G17" s="68" t="s">
        <v>184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185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560</v>
      </c>
      <c r="C20" s="33" t="s">
        <v>488</v>
      </c>
      <c r="D20" s="33">
        <v>1937</v>
      </c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/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180</v>
      </c>
      <c r="F22" s="70" t="s">
        <v>483</v>
      </c>
      <c r="G22" s="71" t="s">
        <v>180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187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1</v>
      </c>
      <c r="F25" s="53" t="s">
        <v>548</v>
      </c>
      <c r="G25" s="69" t="s">
        <v>189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/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112.4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181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190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191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192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193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194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159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159</v>
      </c>
      <c r="E41" s="20" t="s">
        <v>181</v>
      </c>
      <c r="F41" s="70" t="s">
        <v>483</v>
      </c>
      <c r="G41" s="71" t="s">
        <v>196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196</v>
      </c>
      <c r="F42" s="74" t="s">
        <v>546</v>
      </c>
      <c r="G42" s="68" t="s">
        <v>200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201</v>
      </c>
    </row>
    <row r="44" spans="1:7" x14ac:dyDescent="0.2">
      <c r="A44" s="156" t="s">
        <v>581</v>
      </c>
      <c r="B44" s="156"/>
      <c r="C44" s="156"/>
      <c r="D44" s="156"/>
      <c r="F44" s="74" t="s">
        <v>548</v>
      </c>
      <c r="G44" s="68" t="s">
        <v>202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203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63" t="s">
        <v>634</v>
      </c>
      <c r="C2" s="163"/>
      <c r="D2" s="163"/>
      <c r="E2" s="163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198</v>
      </c>
    </row>
    <row r="6" spans="1:10" ht="14.25" x14ac:dyDescent="0.2">
      <c r="A6" s="156" t="s">
        <v>635</v>
      </c>
      <c r="B6" s="156"/>
      <c r="C6" s="156"/>
      <c r="D6" s="156"/>
      <c r="F6" s="70" t="s">
        <v>483</v>
      </c>
      <c r="G6" s="71" t="s">
        <v>197</v>
      </c>
      <c r="I6" s="72" t="s">
        <v>546</v>
      </c>
      <c r="J6" s="68" t="s">
        <v>208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730</v>
      </c>
      <c r="E7" s="20" t="s">
        <v>197</v>
      </c>
      <c r="F7" s="72" t="s">
        <v>546</v>
      </c>
      <c r="G7" s="68" t="s">
        <v>220</v>
      </c>
      <c r="I7" s="72" t="s">
        <v>36</v>
      </c>
      <c r="J7" s="68" t="s">
        <v>209</v>
      </c>
    </row>
    <row r="8" spans="1:10" x14ac:dyDescent="0.2">
      <c r="A8" s="156" t="s">
        <v>269</v>
      </c>
      <c r="B8" s="156"/>
      <c r="C8" s="156"/>
      <c r="D8" s="156"/>
      <c r="F8" s="72" t="s">
        <v>36</v>
      </c>
      <c r="G8" s="68" t="s">
        <v>221</v>
      </c>
      <c r="I8" s="72" t="s">
        <v>548</v>
      </c>
      <c r="J8" s="68" t="s">
        <v>210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198</v>
      </c>
      <c r="F9" s="72" t="s">
        <v>548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6" t="s">
        <v>637</v>
      </c>
      <c r="B11" s="156"/>
      <c r="C11" s="156"/>
      <c r="D11" s="156"/>
      <c r="I11" s="70" t="s">
        <v>483</v>
      </c>
      <c r="J11" s="71" t="s">
        <v>217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217</v>
      </c>
      <c r="I12" s="72" t="s">
        <v>546</v>
      </c>
      <c r="J12" s="68" t="s">
        <v>224</v>
      </c>
    </row>
    <row r="13" spans="1:10" ht="13.5" thickBot="1" x14ac:dyDescent="0.25">
      <c r="A13" s="151" t="s">
        <v>639</v>
      </c>
      <c r="B13" s="151"/>
      <c r="C13" s="151"/>
      <c r="D13" s="15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218</v>
      </c>
      <c r="F14" s="70" t="s">
        <v>483</v>
      </c>
      <c r="G14" s="71" t="s">
        <v>218</v>
      </c>
      <c r="I14" s="72" t="s">
        <v>548</v>
      </c>
      <c r="J14" s="68" t="s">
        <v>226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731</v>
      </c>
      <c r="E15" s="20" t="s">
        <v>230</v>
      </c>
      <c r="F15" s="72" t="s">
        <v>546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1" t="s">
        <v>642</v>
      </c>
      <c r="B16" s="151"/>
      <c r="C16" s="151"/>
      <c r="D16" s="15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6" t="s">
        <v>644</v>
      </c>
      <c r="B18" s="156"/>
      <c r="C18" s="156"/>
      <c r="D18" s="156"/>
      <c r="F18" s="70" t="s">
        <v>483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231</v>
      </c>
      <c r="F19" s="72" t="s">
        <v>546</v>
      </c>
      <c r="G19" s="68" t="s">
        <v>219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244</v>
      </c>
      <c r="I20" s="70" t="s">
        <v>483</v>
      </c>
      <c r="J20" s="71" t="s">
        <v>230</v>
      </c>
    </row>
    <row r="21" spans="1:10" ht="39" thickBot="1" x14ac:dyDescent="0.25">
      <c r="A21" s="156" t="s">
        <v>647</v>
      </c>
      <c r="B21" s="156"/>
      <c r="C21" s="156"/>
      <c r="D21" s="156"/>
      <c r="F21" s="73" t="s">
        <v>548</v>
      </c>
      <c r="G21" s="69" t="s">
        <v>245</v>
      </c>
      <c r="I21" s="72" t="s">
        <v>546</v>
      </c>
      <c r="J21" s="68" t="s">
        <v>236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232</v>
      </c>
      <c r="F23" s="70" t="s">
        <v>483</v>
      </c>
      <c r="G23" s="71" t="s">
        <v>232</v>
      </c>
      <c r="I23" s="72" t="s">
        <v>548</v>
      </c>
      <c r="J23" s="68" t="s">
        <v>238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1" t="s">
        <v>652</v>
      </c>
      <c r="B25" s="151"/>
      <c r="C25" s="151"/>
      <c r="D25" s="15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233</v>
      </c>
      <c r="F26" s="77" t="s">
        <v>548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246</v>
      </c>
      <c r="F28" s="70" t="s">
        <v>483</v>
      </c>
      <c r="G28" s="71" t="s">
        <v>233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247</v>
      </c>
      <c r="F29" s="72" t="s">
        <v>546</v>
      </c>
      <c r="G29" s="52" t="s">
        <v>255</v>
      </c>
      <c r="I29" s="70" t="s">
        <v>483</v>
      </c>
      <c r="J29" s="71" t="s">
        <v>199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256</v>
      </c>
      <c r="I30" s="72" t="s">
        <v>546</v>
      </c>
      <c r="J30" s="68" t="s">
        <v>212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213</v>
      </c>
    </row>
    <row r="32" spans="1:10" x14ac:dyDescent="0.2">
      <c r="A32" s="151" t="s">
        <v>659</v>
      </c>
      <c r="B32" s="151"/>
      <c r="C32" s="151"/>
      <c r="D32" s="151"/>
      <c r="F32" s="72" t="s">
        <v>37</v>
      </c>
      <c r="G32" s="52" t="s">
        <v>337</v>
      </c>
      <c r="I32" s="72" t="s">
        <v>548</v>
      </c>
      <c r="J32" s="68" t="s">
        <v>214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248</v>
      </c>
      <c r="F33" s="72" t="s">
        <v>38</v>
      </c>
      <c r="G33" s="52" t="s">
        <v>338</v>
      </c>
      <c r="I33" s="72" t="s">
        <v>37</v>
      </c>
      <c r="J33" s="68" t="s">
        <v>210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209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215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249</v>
      </c>
      <c r="F36" s="70" t="s">
        <v>483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250</v>
      </c>
      <c r="F38" s="72" t="s">
        <v>36</v>
      </c>
      <c r="G38" s="68" t="s">
        <v>341</v>
      </c>
      <c r="I38" s="70" t="s">
        <v>483</v>
      </c>
      <c r="J38" s="71" t="s">
        <v>246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251</v>
      </c>
      <c r="I40" s="77" t="s">
        <v>36</v>
      </c>
      <c r="J40" s="69" t="s">
        <v>344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483</v>
      </c>
      <c r="G41" s="71" t="s">
        <v>248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219</v>
      </c>
      <c r="I42" s="70" t="s">
        <v>483</v>
      </c>
      <c r="J42" s="71" t="s">
        <v>247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51" t="s">
        <v>28</v>
      </c>
      <c r="B46" s="151"/>
      <c r="C46" s="151"/>
      <c r="D46" s="151"/>
      <c r="F46" s="70" t="s">
        <v>483</v>
      </c>
      <c r="G46" s="71" t="s">
        <v>249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219</v>
      </c>
      <c r="I47" s="72" t="s">
        <v>38</v>
      </c>
      <c r="J47" s="68" t="s">
        <v>348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250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219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251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219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251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219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219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219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219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219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219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247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97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2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2023-03-31T13:39:03Z</dcterms:modified>
</cp:coreProperties>
</file>