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29" i="13" l="1"/>
  <c r="D41" i="13"/>
  <c r="D46" i="13"/>
  <c r="D36" i="13"/>
  <c r="D107" i="13" l="1"/>
  <c r="D98" i="13"/>
  <c r="D89" i="13"/>
  <c r="D33" i="13" l="1"/>
  <c r="D34" i="13"/>
  <c r="D32" i="13"/>
  <c r="D30" i="13" l="1"/>
  <c r="D9" i="13"/>
  <c r="D70" i="13"/>
  <c r="D102" i="13"/>
  <c r="D112" i="13"/>
  <c r="D111" i="13"/>
  <c r="D110" i="13"/>
  <c r="D113" i="13" s="1"/>
  <c r="D103" i="13"/>
  <c r="D94" i="13"/>
  <c r="D93" i="13"/>
  <c r="D92" i="13"/>
  <c r="D95" i="13" s="1"/>
  <c r="D84" i="13"/>
  <c r="D83" i="13"/>
  <c r="D85" i="13"/>
  <c r="D104" i="13"/>
  <c r="D25" i="13" l="1"/>
  <c r="D23" i="13" l="1"/>
  <c r="D75" i="13"/>
  <c r="D73" i="13" s="1"/>
</calcChain>
</file>

<file path=xl/sharedStrings.xml><?xml version="1.0" encoding="utf-8"?>
<sst xmlns="http://schemas.openxmlformats.org/spreadsheetml/2006/main" count="1098" uniqueCount="547">
  <si>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</si>
  <si>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</si>
  <si>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</si>
  <si>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</si>
  <si>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</si>
  <si>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</si>
  <si>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</si>
  <si>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</si>
  <si>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</si>
  <si>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</si>
  <si>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</si>
  <si>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</si>
  <si>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</si>
  <si>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</si>
  <si>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</si>
  <si>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</si>
  <si>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</si>
  <si>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</si>
  <si>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</si>
  <si>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</si>
  <si>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</si>
  <si>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</si>
  <si>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</si>
  <si>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</si>
  <si>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</si>
  <si>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</si>
  <si>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</si>
  <si>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</si>
  <si>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</si>
  <si>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</si>
  <si>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</si>
  <si>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</si>
  <si>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</si>
  <si>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</si>
  <si>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</si>
  <si>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</si>
  <si>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</si>
  <si>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</si>
  <si>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</si>
  <si>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</si>
  <si>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</si>
  <si>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</si>
  <si>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</si>
  <si>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</si>
  <si>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</si>
  <si>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</si>
  <si>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</si>
  <si>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</si>
  <si>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</si>
  <si>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</si>
  <si>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</si>
  <si>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</si>
  <si>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</si>
  <si>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</si>
  <si>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</si>
  <si>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</si>
  <si>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</si>
  <si>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</si>
  <si>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</si>
  <si>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</si>
  <si>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</si>
  <si>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</si>
  <si>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</si>
  <si>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</si>
  <si>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</si>
  <si>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</si>
  <si>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</si>
  <si>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</si>
  <si>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</si>
  <si>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</si>
  <si>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</si>
  <si>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</si>
  <si>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</si>
  <si>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</si>
  <si>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</si>
  <si>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</si>
  <si>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</si>
  <si>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</si>
  <si>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</si>
  <si>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</si>
  <si>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</si>
  <si>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</si>
  <si>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</si>
  <si>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</si>
  <si>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</si>
  <si>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</si>
  <si>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</si>
  <si>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</si>
  <si>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</si>
  <si>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</si>
  <si>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</si>
  <si>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</si>
  <si>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</si>
  <si>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</si>
  <si>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</si>
  <si>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</si>
  <si>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</si>
  <si>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</si>
  <si>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</si>
  <si>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</si>
  <si>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</si>
  <si>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</si>
  <si>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</si>
  <si>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</si>
  <si>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</si>
  <si>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</si>
  <si>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</si>
  <si>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</si>
  <si>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</si>
  <si>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</si>
  <si>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</si>
  <si>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</si>
  <si>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</si>
  <si>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</si>
  <si>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</si>
  <si>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</si>
  <si>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</si>
  <si>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</si>
  <si>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</si>
  <si>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</si>
  <si>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</si>
  <si>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</si>
  <si>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</si>
  <si>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</si>
  <si>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</si>
  <si>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</si>
  <si>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</si>
  <si>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</si>
  <si>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</si>
  <si>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</si>
  <si>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</si>
  <si>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</si>
  <si>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</si>
  <si>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</si>
  <si>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</si>
  <si>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</si>
  <si>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</si>
  <si>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</si>
  <si>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</si>
  <si>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</si>
  <si>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</si>
  <si>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</si>
  <si>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</si>
  <si>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</si>
  <si>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</si>
  <si>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</si>
  <si>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</si>
  <si>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</si>
  <si>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</si>
  <si>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</si>
  <si>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</si>
  <si>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</si>
  <si>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</si>
  <si>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</si>
  <si>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</si>
  <si>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</si>
  <si>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</si>
  <si>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</si>
  <si>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</si>
  <si>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</si>
  <si>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</si>
  <si>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</si>
  <si>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</si>
  <si>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</si>
  <si>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</si>
  <si>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</si>
  <si>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</si>
  <si>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</si>
  <si>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</si>
  <si>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</si>
  <si>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</si>
  <si>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</si>
  <si>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</si>
  <si>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</si>
  <si>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</si>
  <si>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</si>
  <si>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</si>
  <si>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</si>
  <si>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</si>
  <si>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</si>
  <si>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</si>
  <si>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</si>
  <si>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</si>
  <si>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</si>
  <si>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</si>
  <si>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</si>
  <si>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</si>
  <si>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</si>
  <si>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</si>
  <si>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</si>
  <si>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</si>
  <si>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</si>
  <si>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</si>
  <si>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</si>
  <si>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</si>
  <si>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</si>
  <si>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</si>
  <si>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</si>
  <si>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</si>
  <si>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</si>
  <si>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</si>
  <si>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</si>
  <si>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</si>
  <si>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</si>
  <si>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</si>
  <si>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</si>
  <si>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</si>
  <si>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</si>
  <si>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</si>
  <si>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</si>
  <si>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</si>
  <si>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</si>
  <si>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</si>
  <si>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</si>
  <si>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</si>
  <si>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</si>
  <si>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</si>
  <si>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</si>
  <si>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</si>
  <si>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</si>
  <si>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</si>
  <si>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</si>
  <si>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</si>
  <si>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</si>
  <si>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</si>
  <si>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</si>
  <si>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</si>
  <si>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</si>
  <si>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</si>
  <si>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</si>
  <si>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</si>
  <si>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</si>
  <si>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</si>
  <si>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</si>
  <si>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</si>
  <si>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</si>
  <si>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</si>
  <si>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</si>
  <si>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</si>
  <si>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</si>
  <si>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</si>
  <si>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</si>
  <si>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</si>
  <si>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</si>
  <si>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</si>
  <si>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</si>
  <si>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</si>
  <si>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</si>
  <si>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</si>
  <si>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</si>
  <si>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</si>
  <si>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</si>
  <si>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</si>
  <si>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</si>
  <si>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</si>
  <si>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</si>
  <si>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</si>
  <si>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</si>
  <si>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</si>
  <si>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</si>
  <si>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</si>
  <si>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</si>
  <si>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</si>
  <si>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</si>
  <si>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</si>
  <si>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</si>
  <si>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</si>
  <si>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</si>
  <si>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</si>
  <si>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</si>
  <si>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</si>
  <si>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</si>
  <si>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</si>
  <si>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</si>
  <si>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</si>
  <si>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</si>
  <si>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</si>
  <si>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</si>
  <si>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</si>
  <si>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</si>
  <si>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</si>
  <si>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</si>
  <si>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</si>
  <si>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</si>
  <si>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</si>
  <si>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</si>
  <si>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</si>
  <si>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</si>
  <si>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</si>
  <si>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</si>
  <si>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</si>
  <si>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</si>
  <si>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</si>
  <si>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</si>
  <si>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</si>
  <si>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</si>
  <si>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</si>
  <si>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</si>
  <si>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</si>
  <si>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</si>
  <si>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</si>
  <si>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</si>
  <si>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</si>
  <si>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</si>
  <si>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</si>
  <si>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</si>
  <si>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</si>
  <si>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</si>
  <si>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</si>
  <si>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</si>
  <si>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</si>
  <si>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</si>
  <si>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</si>
  <si>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</si>
  <si>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</si>
  <si>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</si>
  <si>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</si>
  <si>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</si>
  <si>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</si>
  <si>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</si>
  <si>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</si>
  <si>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</si>
  <si>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</si>
  <si>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</si>
  <si>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</si>
  <si>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</si>
  <si>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</si>
  <si>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</si>
  <si>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</si>
  <si>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</si>
  <si>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</si>
  <si>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</si>
  <si>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</si>
  <si>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</si>
  <si>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</si>
  <si>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</si>
  <si>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</si>
  <si>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</si>
  <si>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</si>
  <si>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</si>
  <si>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</si>
  <si>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</si>
  <si>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</si>
  <si>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</si>
  <si>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</si>
  <si>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</si>
  <si>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</si>
  <si>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</si>
  <si>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</si>
  <si>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</si>
  <si>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</si>
  <si>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</si>
  <si>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</si>
  <si>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</si>
  <si>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</si>
  <si>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</si>
  <si>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</si>
  <si>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</si>
  <si>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</si>
  <si>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</si>
  <si>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</si>
  <si>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</si>
  <si>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</si>
  <si>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</si>
  <si>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</si>
  <si>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</si>
  <si>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</si>
  <si>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</si>
  <si>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</si>
  <si>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</si>
  <si>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</si>
  <si>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</si>
  <si>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</si>
  <si>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</si>
  <si>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</si>
  <si>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</si>
  <si>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</si>
  <si>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</si>
  <si>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</si>
  <si>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</si>
  <si>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</si>
  <si>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</si>
  <si>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</si>
  <si>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</si>
  <si>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</si>
  <si>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</si>
  <si>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</si>
  <si>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</si>
  <si>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</si>
  <si>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</si>
  <si>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</si>
  <si>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</si>
  <si>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</si>
  <si>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</si>
  <si>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</si>
  <si>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</si>
  <si>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</si>
  <si>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</si>
  <si>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</si>
  <si>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</si>
  <si>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</si>
  <si>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</si>
  <si>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</si>
  <si>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</si>
  <si>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</si>
  <si>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</si>
  <si>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</si>
  <si>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</si>
  <si>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</si>
  <si>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</si>
  <si>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</si>
  <si>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</si>
  <si>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</si>
  <si>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</si>
  <si>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</si>
  <si>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</si>
  <si>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</si>
  <si>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</si>
  <si>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</si>
  <si>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</si>
  <si>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</si>
  <si>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</si>
  <si>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</si>
  <si>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</si>
  <si>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</si>
  <si>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</si>
  <si>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</si>
  <si>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</si>
  <si>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</si>
  <si>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</si>
  <si>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</si>
  <si>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</si>
  <si>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</si>
  <si>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</si>
  <si>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</si>
  <si>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</si>
  <si>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</si>
  <si>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</si>
  <si>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</si>
  <si>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</si>
  <si>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</si>
  <si>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</si>
  <si>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</si>
  <si>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</si>
  <si>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</si>
  <si>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</si>
  <si>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</si>
  <si>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</si>
  <si>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</si>
  <si>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</si>
  <si>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</si>
  <si>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</si>
  <si>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</si>
  <si>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</si>
  <si>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</si>
  <si>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</si>
  <si>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</si>
  <si>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</si>
  <si>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</si>
  <si>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</si>
  <si>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</si>
  <si>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</si>
  <si>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</si>
  <si>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</si>
  <si>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</si>
  <si>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</si>
  <si>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</si>
  <si>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ул.Шмидта д.22/26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</si>
  <si>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</si>
  <si>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</si>
  <si>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</si>
  <si>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</si>
  <si>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</si>
  <si>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</si>
  <si>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</si>
  <si>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</si>
  <si>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</si>
  <si>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</si>
  <si>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</si>
  <si>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</si>
  <si>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</si>
  <si>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</si>
  <si>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</si>
  <si>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</si>
  <si>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</si>
  <si>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</si>
  <si>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</si>
  <si>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</si>
  <si>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</si>
  <si>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</si>
  <si>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</si>
  <si>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</si>
  <si>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</si>
  <si>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</si>
  <si>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</si>
  <si>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</si>
  <si>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</si>
  <si>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</si>
  <si>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</si>
  <si>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</si>
  <si>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</si>
  <si>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</si>
  <si>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</si>
  <si>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</si>
  <si>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</si>
  <si>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</si>
  <si>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</si>
  <si>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</si>
  <si>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</si>
  <si>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</si>
  <si>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</si>
  <si>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</si>
  <si>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</si>
  <si>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</si>
  <si>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</si>
  <si>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</si>
  <si>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</si>
  <si>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</si>
  <si>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</si>
  <si>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</si>
  <si>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</si>
  <si>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</si>
  <si>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</si>
  <si>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</si>
  <si>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</si>
  <si>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</si>
  <si>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</si>
  <si>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</si>
  <si>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</si>
  <si>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</si>
  <si>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</si>
  <si>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</si>
  <si>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</si>
  <si>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</si>
  <si>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</si>
  <si>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</si>
  <si>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</si>
  <si>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</si>
  <si>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</si>
  <si>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</si>
  <si>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</si>
  <si>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</si>
  <si>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</si>
  <si>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канализационной сети внутренней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</si>
  <si>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</si>
  <si>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</si>
  <si>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Очистка кровель от наледи и сосулек по периметру ширина очистки 1,5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</si>
</sst>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center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2" fontId="51" fillId="0" borderId="15" xfId="0" applyNumberFormat="1" applyFont="1" applyBorder="1"/>
    <xf numFmtId="0" fontId="51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2" fontId="53" fillId="0" borderId="15" xfId="118" applyNumberFormat="1" applyFont="1" applyBorder="1" applyAlignment="1">
      <alignment vertical="center" wrapText="1"/>
    </xf>
    <xf numFmtId="0" fontId="51" fillId="24" borderId="15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47" t="s">
        <v>326</v>
      </c>
      <c r="C7" s="20" t="s">
        <v>327</v>
      </c>
      <c r="D7" s="20"/>
      <c r="E7" s="104" t="s">
        <v>308</v>
      </c>
      <c r="F7" s="105"/>
      <c r="G7" s="105"/>
      <c r="H7" s="105"/>
      <c r="I7" s="33"/>
    </row>
    <row r="8" spans="1:9" ht="12.75" customHeight="1" x14ac:dyDescent="0.2">
      <c r="A8" s="103" t="s">
        <v>328</v>
      </c>
      <c r="B8" s="103"/>
      <c r="C8" s="103"/>
      <c r="D8" s="103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525</v>
      </c>
      <c r="E9" s="17" t="s">
        <v>45</v>
      </c>
    </row>
    <row r="10" spans="1:9" x14ac:dyDescent="0.2">
      <c r="A10" s="18"/>
      <c r="B10" s="38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2" t="s">
        <v>526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527</v>
      </c>
      <c r="E12" s="104" t="s">
        <v>410</v>
      </c>
      <c r="F12" s="105"/>
      <c r="G12" s="105"/>
      <c r="H12" s="105"/>
      <c r="I12" s="105"/>
    </row>
    <row r="13" spans="1:9" ht="17.25" customHeight="1" x14ac:dyDescent="0.2">
      <c r="A13" s="18"/>
      <c r="B13" s="38" t="s">
        <v>411</v>
      </c>
      <c r="C13" s="20"/>
      <c r="D13" s="24" t="s">
        <v>528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38" t="s">
        <v>412</v>
      </c>
      <c r="C14" s="20"/>
      <c r="D14" s="24" t="s">
        <v>529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332</v>
      </c>
      <c r="C15" s="20" t="s">
        <v>327</v>
      </c>
      <c r="D15" s="40" t="s">
        <v>530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42" t="s">
        <v>531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42" t="s">
        <v>531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43" t="s">
        <v>532</v>
      </c>
      <c r="E19" s="106" t="s">
        <v>309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336</v>
      </c>
      <c r="C20" s="20" t="s">
        <v>327</v>
      </c>
      <c r="D20" s="44" t="s">
        <v>533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534</v>
      </c>
    </row>
    <row r="23" spans="1:14" x14ac:dyDescent="0.2">
      <c r="A23" s="18"/>
      <c r="B23" s="38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1" t="s">
        <v>535</v>
      </c>
      <c r="E24" s="104" t="s">
        <v>310</v>
      </c>
      <c r="F24" s="105"/>
      <c r="G24" s="105"/>
      <c r="H24" s="105"/>
      <c r="I24" s="105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1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39" t="s">
        <v>341</v>
      </c>
      <c r="C26" s="20" t="s">
        <v>327</v>
      </c>
      <c r="D26" s="42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39" t="s">
        <v>342</v>
      </c>
      <c r="C27" s="20" t="s">
        <v>327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39" t="s">
        <v>343</v>
      </c>
      <c r="C28" s="20" t="s">
        <v>327</v>
      </c>
      <c r="D28" s="30" t="s">
        <v>469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1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04" t="s">
        <v>212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8" t="s">
        <v>42</v>
      </c>
      <c r="C34" s="20" t="s">
        <v>351</v>
      </c>
      <c r="D34" s="30"/>
    </row>
    <row r="35" spans="1:5" x14ac:dyDescent="0.2">
      <c r="A35" s="18"/>
      <c r="B35" s="38" t="s">
        <v>43</v>
      </c>
      <c r="C35" s="20" t="s">
        <v>351</v>
      </c>
      <c r="D35" s="30"/>
    </row>
    <row r="36" spans="1:5" x14ac:dyDescent="0.2">
      <c r="A36" s="18"/>
      <c r="B36" s="38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5" t="s">
        <v>327</v>
      </c>
      <c r="D37" s="35"/>
    </row>
    <row r="38" spans="1:5" ht="30" customHeight="1" x14ac:dyDescent="0.2">
      <c r="A38" s="103" t="s">
        <v>213</v>
      </c>
      <c r="B38" s="103"/>
      <c r="C38" s="103"/>
      <c r="D38" s="103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538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539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470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5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5"/>
    </row>
    <row r="45" spans="1:5" x14ac:dyDescent="0.2">
      <c r="A45" s="34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60" zoomScaleNormal="16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51.140625" customWidth="1"/>
    <col min="3" max="3" width="10.8554687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540</v>
      </c>
      <c r="B2" s="114"/>
      <c r="C2" s="114"/>
      <c r="D2" s="114"/>
    </row>
    <row r="3" spans="1:4" ht="15.75" x14ac:dyDescent="0.25">
      <c r="A3" s="113"/>
      <c r="B3" s="115" t="s">
        <v>467</v>
      </c>
      <c r="C3" s="113"/>
      <c r="D3" s="113"/>
    </row>
    <row r="4" spans="1:4" ht="15.75" x14ac:dyDescent="0.25">
      <c r="A4" s="48" t="s">
        <v>322</v>
      </c>
      <c r="B4" s="49" t="s">
        <v>323</v>
      </c>
      <c r="C4" s="49" t="s">
        <v>324</v>
      </c>
      <c r="D4" s="50" t="s">
        <v>325</v>
      </c>
    </row>
    <row r="5" spans="1:4" x14ac:dyDescent="0.2">
      <c r="A5" s="51" t="s">
        <v>359</v>
      </c>
      <c r="B5" s="52" t="s">
        <v>326</v>
      </c>
      <c r="C5" s="53" t="s">
        <v>327</v>
      </c>
      <c r="D5" s="54"/>
    </row>
    <row r="6" spans="1:4" x14ac:dyDescent="0.2">
      <c r="A6" s="51" t="s">
        <v>16</v>
      </c>
      <c r="B6" s="52" t="s">
        <v>29</v>
      </c>
      <c r="C6" s="53" t="s">
        <v>327</v>
      </c>
      <c r="D6" s="54" t="s">
        <v>541</v>
      </c>
    </row>
    <row r="7" spans="1:4" x14ac:dyDescent="0.2">
      <c r="A7" s="51" t="s">
        <v>360</v>
      </c>
      <c r="B7" s="52" t="s">
        <v>30</v>
      </c>
      <c r="C7" s="53" t="s">
        <v>327</v>
      </c>
      <c r="D7" s="54" t="s">
        <v>542</v>
      </c>
    </row>
    <row r="8" spans="1:4" ht="30" customHeight="1" x14ac:dyDescent="0.2">
      <c r="A8" s="111" t="s">
        <v>165</v>
      </c>
      <c r="B8" s="111"/>
      <c r="C8" s="111"/>
      <c r="D8" s="111"/>
    </row>
    <row r="9" spans="1:4" x14ac:dyDescent="0.2">
      <c r="A9" s="51" t="s">
        <v>17</v>
      </c>
      <c r="B9" s="55" t="s">
        <v>31</v>
      </c>
      <c r="C9" s="53" t="s">
        <v>358</v>
      </c>
      <c r="D9" s="56">
        <f>D11</f>
        <v>36225.230000000003</v>
      </c>
    </row>
    <row r="10" spans="1:4" x14ac:dyDescent="0.2">
      <c r="A10" s="51" t="s">
        <v>18</v>
      </c>
      <c r="B10" s="57" t="s">
        <v>32</v>
      </c>
      <c r="C10" s="53" t="s">
        <v>358</v>
      </c>
      <c r="D10" s="58"/>
    </row>
    <row r="11" spans="1:4" x14ac:dyDescent="0.2">
      <c r="A11" s="51" t="s">
        <v>19</v>
      </c>
      <c r="B11" s="57" t="s">
        <v>33</v>
      </c>
      <c r="C11" s="53" t="s">
        <v>358</v>
      </c>
      <c r="D11" s="59">
        <v>36225.230000000003</v>
      </c>
    </row>
    <row r="12" spans="1:4" ht="25.5" x14ac:dyDescent="0.2">
      <c r="A12" s="60" t="s">
        <v>20</v>
      </c>
      <c r="B12" s="55" t="s">
        <v>166</v>
      </c>
      <c r="C12" s="54" t="s">
        <v>358</v>
      </c>
      <c r="D12" s="61">
        <f>SUM(D13:D15)</f>
        <v>280101.36</v>
      </c>
    </row>
    <row r="13" spans="1:4" x14ac:dyDescent="0.2">
      <c r="A13" s="60" t="s">
        <v>21</v>
      </c>
      <c r="B13" s="62" t="s">
        <v>455</v>
      </c>
      <c r="C13" s="54" t="s">
        <v>358</v>
      </c>
      <c r="D13" s="63">
        <f>280101.36-D14-D15</f>
        <v>166173.96</v>
      </c>
    </row>
    <row r="14" spans="1:4" x14ac:dyDescent="0.2">
      <c r="A14" s="60" t="s">
        <v>22</v>
      </c>
      <c r="B14" s="62" t="s">
        <v>456</v>
      </c>
      <c r="C14" s="54" t="s">
        <v>358</v>
      </c>
      <c r="D14" s="63">
        <v>43636.800000000003</v>
      </c>
    </row>
    <row r="15" spans="1:4" x14ac:dyDescent="0.2">
      <c r="A15" s="60" t="s">
        <v>23</v>
      </c>
      <c r="B15" s="62" t="s">
        <v>457</v>
      </c>
      <c r="C15" s="54" t="s">
        <v>358</v>
      </c>
      <c r="D15" s="63">
        <v>70290.600000000006</v>
      </c>
    </row>
    <row r="16" spans="1:4" x14ac:dyDescent="0.2">
      <c r="A16" s="60" t="s">
        <v>24</v>
      </c>
      <c r="B16" s="55" t="s">
        <v>34</v>
      </c>
      <c r="C16" s="54" t="s">
        <v>358</v>
      </c>
      <c r="D16" s="61">
        <f>D17</f>
        <v>263888.17</v>
      </c>
    </row>
    <row r="17" spans="1:4" x14ac:dyDescent="0.2">
      <c r="A17" s="60" t="s">
        <v>364</v>
      </c>
      <c r="B17" s="62" t="s">
        <v>458</v>
      </c>
      <c r="C17" s="54" t="s">
        <v>358</v>
      </c>
      <c r="D17" s="64">
        <v>263888.17</v>
      </c>
    </row>
    <row r="18" spans="1:4" x14ac:dyDescent="0.2">
      <c r="A18" s="60" t="s">
        <v>365</v>
      </c>
      <c r="B18" s="62" t="s">
        <v>459</v>
      </c>
      <c r="C18" s="54" t="s">
        <v>358</v>
      </c>
      <c r="D18" s="61"/>
    </row>
    <row r="19" spans="1:4" x14ac:dyDescent="0.2">
      <c r="A19" s="60" t="s">
        <v>366</v>
      </c>
      <c r="B19" s="62" t="s">
        <v>460</v>
      </c>
      <c r="C19" s="54" t="s">
        <v>358</v>
      </c>
      <c r="D19" s="61"/>
    </row>
    <row r="20" spans="1:4" ht="25.5" x14ac:dyDescent="0.2">
      <c r="A20" s="60" t="s">
        <v>367</v>
      </c>
      <c r="B20" s="62" t="s">
        <v>461</v>
      </c>
      <c r="C20" s="54" t="s">
        <v>358</v>
      </c>
      <c r="D20" s="65"/>
    </row>
    <row r="21" spans="1:4" x14ac:dyDescent="0.2">
      <c r="A21" s="60" t="s">
        <v>368</v>
      </c>
      <c r="B21" s="62" t="s">
        <v>462</v>
      </c>
      <c r="C21" s="54" t="s">
        <v>358</v>
      </c>
      <c r="D21" s="66"/>
    </row>
    <row r="22" spans="1:4" x14ac:dyDescent="0.2">
      <c r="A22" s="60" t="s">
        <v>369</v>
      </c>
      <c r="B22" s="55" t="s">
        <v>35</v>
      </c>
      <c r="C22" s="54" t="s">
        <v>358</v>
      </c>
      <c r="D22" s="61"/>
    </row>
    <row r="23" spans="1:4" x14ac:dyDescent="0.2">
      <c r="A23" s="60" t="s">
        <v>370</v>
      </c>
      <c r="B23" s="55" t="s">
        <v>36</v>
      </c>
      <c r="C23" s="54" t="s">
        <v>358</v>
      </c>
      <c r="D23" s="61">
        <f>D25</f>
        <v>52438.419999999984</v>
      </c>
    </row>
    <row r="24" spans="1:4" x14ac:dyDescent="0.2">
      <c r="A24" s="60" t="s">
        <v>371</v>
      </c>
      <c r="B24" s="62" t="s">
        <v>463</v>
      </c>
      <c r="C24" s="54" t="s">
        <v>358</v>
      </c>
      <c r="D24" s="63"/>
    </row>
    <row r="25" spans="1:4" x14ac:dyDescent="0.2">
      <c r="A25" s="60" t="s">
        <v>372</v>
      </c>
      <c r="B25" s="62" t="s">
        <v>464</v>
      </c>
      <c r="C25" s="54" t="s">
        <v>358</v>
      </c>
      <c r="D25" s="63">
        <f>D9+D12-D16</f>
        <v>52438.419999999984</v>
      </c>
    </row>
    <row r="26" spans="1:4" ht="26.25" customHeight="1" x14ac:dyDescent="0.2">
      <c r="A26" s="111" t="s">
        <v>167</v>
      </c>
      <c r="B26" s="111"/>
      <c r="C26" s="111"/>
      <c r="D26" s="111"/>
    </row>
    <row r="27" spans="1:4" x14ac:dyDescent="0.2">
      <c r="A27" s="60" t="s">
        <v>373</v>
      </c>
      <c r="B27" s="55" t="s">
        <v>168</v>
      </c>
      <c r="C27" s="54" t="s">
        <v>327</v>
      </c>
      <c r="D27" s="54"/>
    </row>
    <row r="28" spans="1:4" ht="38.25" x14ac:dyDescent="0.2">
      <c r="A28" s="46" t="s">
        <v>471</v>
      </c>
      <c r="B28" s="67" t="s">
        <v>472</v>
      </c>
      <c r="C28" s="68" t="s">
        <v>358</v>
      </c>
      <c r="D28" s="69">
        <v>26653.8</v>
      </c>
    </row>
    <row r="29" spans="1:4" ht="38.25" x14ac:dyDescent="0.2">
      <c r="A29" s="70" t="s">
        <v>473</v>
      </c>
      <c r="B29" s="71" t="s">
        <v>474</v>
      </c>
      <c r="C29" s="72" t="s">
        <v>358</v>
      </c>
      <c r="D29" s="76">
        <f>D30+D36+D39+D41+D44+D46+D49+D51</f>
        <v>23147.54</v>
      </c>
    </row>
    <row r="30" spans="1:4" ht="38.25" x14ac:dyDescent="0.2">
      <c r="A30" s="70" t="s">
        <v>475</v>
      </c>
      <c r="B30" s="74" t="s">
        <v>476</v>
      </c>
      <c r="C30" s="75" t="s">
        <v>358</v>
      </c>
      <c r="D30" s="76">
        <f>SUM(D32:D35)</f>
        <v>898.72</v>
      </c>
    </row>
    <row r="31" spans="1:4" x14ac:dyDescent="0.2">
      <c r="A31" s="70" t="s">
        <v>477</v>
      </c>
      <c r="B31" s="108" t="s">
        <v>478</v>
      </c>
      <c r="C31" s="109"/>
      <c r="D31" s="110"/>
    </row>
    <row r="32" spans="1:4" ht="20.25" customHeight="1" x14ac:dyDescent="0.2">
      <c r="A32" s="70" t="s">
        <v>479</v>
      </c>
      <c r="B32" s="71" t="s">
        <v>480</v>
      </c>
      <c r="C32" s="72" t="s">
        <v>481</v>
      </c>
      <c r="D32" s="73">
        <f>(0)*1.2</f>
        <v>0</v>
      </c>
    </row>
    <row r="33" spans="1:4" ht="25.5" x14ac:dyDescent="0.2">
      <c r="A33" s="70" t="s">
        <v>479</v>
      </c>
      <c r="B33" s="71" t="s">
        <v>482</v>
      </c>
      <c r="C33" s="72" t="s">
        <v>483</v>
      </c>
      <c r="D33" s="73">
        <f t="shared" ref="D33:D34" si="0">(0)*1.2</f>
        <v>0</v>
      </c>
    </row>
    <row r="34" spans="1:4" ht="16.5" customHeight="1" x14ac:dyDescent="0.2">
      <c r="A34" s="70" t="s">
        <v>484</v>
      </c>
      <c r="B34" s="71" t="s">
        <v>485</v>
      </c>
      <c r="C34" s="72" t="s">
        <v>489</v>
      </c>
      <c r="D34" s="73">
        <f t="shared" si="0"/>
        <v>0</v>
      </c>
    </row>
    <row r="35" spans="1:4" x14ac:dyDescent="0.2">
      <c r="A35" s="70" t="s">
        <v>479</v>
      </c>
      <c r="B35" s="71" t="s">
        <v>524</v>
      </c>
      <c r="C35" s="72" t="s">
        <v>358</v>
      </c>
      <c r="D35" s="90">
        <v>898.72</v>
      </c>
    </row>
    <row r="36" spans="1:4" ht="25.5" x14ac:dyDescent="0.2">
      <c r="A36" s="70" t="s">
        <v>486</v>
      </c>
      <c r="B36" s="74" t="s">
        <v>487</v>
      </c>
      <c r="C36" s="75" t="s">
        <v>358</v>
      </c>
      <c r="D36" s="76">
        <f>D38</f>
        <v>10334.280000000001</v>
      </c>
    </row>
    <row r="37" spans="1:4" x14ac:dyDescent="0.2">
      <c r="A37" s="70"/>
      <c r="B37" s="108" t="s">
        <v>478</v>
      </c>
      <c r="C37" s="109"/>
      <c r="D37" s="110"/>
    </row>
    <row r="38" spans="1:4" x14ac:dyDescent="0.2">
      <c r="A38" s="91"/>
      <c r="B38" s="92" t="s">
        <v>543</v>
      </c>
      <c r="C38" s="94" t="s">
        <v>358</v>
      </c>
      <c r="D38" s="93">
        <v>10334.280000000001</v>
      </c>
    </row>
    <row r="39" spans="1:4" x14ac:dyDescent="0.2">
      <c r="A39" s="70" t="s">
        <v>488</v>
      </c>
      <c r="B39" s="74" t="s">
        <v>523</v>
      </c>
      <c r="C39" s="77" t="s">
        <v>358</v>
      </c>
      <c r="D39" s="76">
        <v>0</v>
      </c>
    </row>
    <row r="40" spans="1:4" x14ac:dyDescent="0.2">
      <c r="A40" s="70"/>
      <c r="B40" s="108" t="s">
        <v>478</v>
      </c>
      <c r="C40" s="109"/>
      <c r="D40" s="110"/>
    </row>
    <row r="41" spans="1:4" x14ac:dyDescent="0.2">
      <c r="A41" s="70" t="s">
        <v>490</v>
      </c>
      <c r="B41" s="74" t="s">
        <v>491</v>
      </c>
      <c r="C41" s="77" t="s">
        <v>358</v>
      </c>
      <c r="D41" s="76">
        <f>D43</f>
        <v>8111.06</v>
      </c>
    </row>
    <row r="42" spans="1:4" x14ac:dyDescent="0.2">
      <c r="A42" s="70"/>
      <c r="B42" s="108" t="s">
        <v>478</v>
      </c>
      <c r="C42" s="109"/>
      <c r="D42" s="110"/>
    </row>
    <row r="43" spans="1:4" ht="25.5" x14ac:dyDescent="0.2">
      <c r="A43" s="91"/>
      <c r="B43" s="96" t="s">
        <v>546</v>
      </c>
      <c r="C43" s="97" t="s">
        <v>358</v>
      </c>
      <c r="D43" s="98">
        <v>8111.06</v>
      </c>
    </row>
    <row r="44" spans="1:4" x14ac:dyDescent="0.2">
      <c r="A44" s="70" t="s">
        <v>492</v>
      </c>
      <c r="B44" s="74" t="s">
        <v>493</v>
      </c>
      <c r="C44" s="77" t="s">
        <v>358</v>
      </c>
      <c r="D44" s="76">
        <v>0</v>
      </c>
    </row>
    <row r="45" spans="1:4" x14ac:dyDescent="0.2">
      <c r="A45" s="70"/>
      <c r="B45" s="108" t="s">
        <v>478</v>
      </c>
      <c r="C45" s="109"/>
      <c r="D45" s="110"/>
    </row>
    <row r="46" spans="1:4" x14ac:dyDescent="0.2">
      <c r="A46" s="70" t="s">
        <v>494</v>
      </c>
      <c r="B46" s="74" t="s">
        <v>495</v>
      </c>
      <c r="C46" s="77" t="s">
        <v>358</v>
      </c>
      <c r="D46" s="76">
        <f>D48</f>
        <v>3803.48</v>
      </c>
    </row>
    <row r="47" spans="1:4" x14ac:dyDescent="0.2">
      <c r="A47" s="70"/>
      <c r="B47" s="108" t="s">
        <v>478</v>
      </c>
      <c r="C47" s="109"/>
      <c r="D47" s="110"/>
    </row>
    <row r="48" spans="1:4" ht="27" customHeight="1" x14ac:dyDescent="0.2">
      <c r="A48" s="95" t="s">
        <v>544</v>
      </c>
      <c r="B48" s="96" t="s">
        <v>545</v>
      </c>
      <c r="C48" s="97" t="s">
        <v>358</v>
      </c>
      <c r="D48" s="98">
        <v>3803.48</v>
      </c>
    </row>
    <row r="49" spans="1:4" x14ac:dyDescent="0.2">
      <c r="A49" s="89" t="s">
        <v>496</v>
      </c>
      <c r="B49" s="74" t="s">
        <v>497</v>
      </c>
      <c r="C49" s="77" t="s">
        <v>358</v>
      </c>
      <c r="D49" s="76">
        <v>0</v>
      </c>
    </row>
    <row r="50" spans="1:4" x14ac:dyDescent="0.2">
      <c r="A50" s="70"/>
      <c r="B50" s="108" t="s">
        <v>478</v>
      </c>
      <c r="C50" s="109"/>
      <c r="D50" s="110"/>
    </row>
    <row r="51" spans="1:4" x14ac:dyDescent="0.2">
      <c r="A51" s="70" t="s">
        <v>498</v>
      </c>
      <c r="B51" s="74" t="s">
        <v>499</v>
      </c>
      <c r="C51" s="77" t="s">
        <v>358</v>
      </c>
      <c r="D51" s="76">
        <v>0</v>
      </c>
    </row>
    <row r="52" spans="1:4" x14ac:dyDescent="0.2">
      <c r="A52" s="70"/>
      <c r="B52" s="108" t="s">
        <v>478</v>
      </c>
      <c r="C52" s="109"/>
      <c r="D52" s="110"/>
    </row>
    <row r="53" spans="1:4" ht="25.5" x14ac:dyDescent="0.2">
      <c r="A53" s="70" t="s">
        <v>500</v>
      </c>
      <c r="B53" s="71" t="s">
        <v>521</v>
      </c>
      <c r="C53" s="72" t="s">
        <v>358</v>
      </c>
      <c r="D53" s="79">
        <v>0</v>
      </c>
    </row>
    <row r="54" spans="1:4" x14ac:dyDescent="0.2">
      <c r="A54" s="70" t="s">
        <v>519</v>
      </c>
      <c r="B54" s="71" t="s">
        <v>520</v>
      </c>
      <c r="C54" s="72" t="s">
        <v>358</v>
      </c>
      <c r="D54" s="79">
        <v>0</v>
      </c>
    </row>
    <row r="55" spans="1:4" ht="25.5" x14ac:dyDescent="0.2">
      <c r="A55" s="70" t="s">
        <v>501</v>
      </c>
      <c r="B55" s="71" t="s">
        <v>502</v>
      </c>
      <c r="C55" s="72" t="s">
        <v>358</v>
      </c>
      <c r="D55" s="79">
        <v>0</v>
      </c>
    </row>
    <row r="56" spans="1:4" ht="15" customHeight="1" x14ac:dyDescent="0.2">
      <c r="A56" s="70" t="s">
        <v>503</v>
      </c>
      <c r="B56" s="99" t="s">
        <v>504</v>
      </c>
      <c r="C56" s="78" t="s">
        <v>358</v>
      </c>
      <c r="D56" s="83">
        <v>0</v>
      </c>
    </row>
    <row r="57" spans="1:4" ht="25.5" x14ac:dyDescent="0.2">
      <c r="A57" s="70" t="s">
        <v>505</v>
      </c>
      <c r="B57" s="71" t="s">
        <v>506</v>
      </c>
      <c r="C57" s="72" t="s">
        <v>358</v>
      </c>
      <c r="D57" s="79">
        <v>0</v>
      </c>
    </row>
    <row r="58" spans="1:4" ht="25.5" x14ac:dyDescent="0.2">
      <c r="A58" s="70" t="s">
        <v>507</v>
      </c>
      <c r="B58" s="71" t="s">
        <v>508</v>
      </c>
      <c r="C58" s="72" t="s">
        <v>358</v>
      </c>
      <c r="D58" s="79">
        <v>0</v>
      </c>
    </row>
    <row r="59" spans="1:4" ht="25.5" x14ac:dyDescent="0.2">
      <c r="A59" s="70" t="s">
        <v>509</v>
      </c>
      <c r="B59" s="71" t="s">
        <v>510</v>
      </c>
      <c r="C59" s="72" t="s">
        <v>358</v>
      </c>
      <c r="D59" s="79">
        <v>0</v>
      </c>
    </row>
    <row r="60" spans="1:4" x14ac:dyDescent="0.2">
      <c r="A60" s="70" t="s">
        <v>511</v>
      </c>
      <c r="B60" s="71" t="s">
        <v>512</v>
      </c>
      <c r="C60" s="72" t="s">
        <v>358</v>
      </c>
      <c r="D60" s="79">
        <v>0</v>
      </c>
    </row>
    <row r="61" spans="1:4" ht="26.25" customHeight="1" x14ac:dyDescent="0.2">
      <c r="A61" s="70" t="s">
        <v>513</v>
      </c>
      <c r="B61" s="71" t="s">
        <v>514</v>
      </c>
      <c r="C61" s="72" t="s">
        <v>358</v>
      </c>
      <c r="D61" s="79">
        <v>0</v>
      </c>
    </row>
    <row r="62" spans="1:4" ht="51" x14ac:dyDescent="0.2">
      <c r="A62" s="70" t="s">
        <v>515</v>
      </c>
      <c r="B62" s="71" t="s">
        <v>516</v>
      </c>
      <c r="C62" s="72" t="s">
        <v>358</v>
      </c>
      <c r="D62" s="79">
        <v>0</v>
      </c>
    </row>
    <row r="63" spans="1:4" x14ac:dyDescent="0.2">
      <c r="A63" s="70" t="s">
        <v>517</v>
      </c>
      <c r="B63" s="74" t="s">
        <v>518</v>
      </c>
      <c r="C63" s="77" t="s">
        <v>358</v>
      </c>
      <c r="D63" s="80">
        <v>0</v>
      </c>
    </row>
    <row r="64" spans="1:4" x14ac:dyDescent="0.2">
      <c r="A64" s="111" t="s">
        <v>169</v>
      </c>
      <c r="B64" s="111"/>
      <c r="C64" s="111"/>
      <c r="D64" s="111"/>
    </row>
    <row r="65" spans="1:4" x14ac:dyDescent="0.2">
      <c r="A65" s="51" t="s">
        <v>376</v>
      </c>
      <c r="B65" s="81" t="s">
        <v>170</v>
      </c>
      <c r="C65" s="53" t="s">
        <v>348</v>
      </c>
      <c r="D65" s="54"/>
    </row>
    <row r="66" spans="1:4" ht="12.75" customHeight="1" x14ac:dyDescent="0.2">
      <c r="A66" s="51" t="s">
        <v>377</v>
      </c>
      <c r="B66" s="81" t="s">
        <v>171</v>
      </c>
      <c r="C66" s="53" t="s">
        <v>348</v>
      </c>
      <c r="D66" s="54"/>
    </row>
    <row r="67" spans="1:4" x14ac:dyDescent="0.2">
      <c r="A67" s="60" t="s">
        <v>378</v>
      </c>
      <c r="B67" s="55" t="s">
        <v>172</v>
      </c>
      <c r="C67" s="54" t="s">
        <v>348</v>
      </c>
      <c r="D67" s="54"/>
    </row>
    <row r="68" spans="1:4" x14ac:dyDescent="0.2">
      <c r="A68" s="60" t="s">
        <v>379</v>
      </c>
      <c r="B68" s="55" t="s">
        <v>173</v>
      </c>
      <c r="C68" s="54" t="s">
        <v>358</v>
      </c>
      <c r="D68" s="54"/>
    </row>
    <row r="69" spans="1:4" x14ac:dyDescent="0.2">
      <c r="A69" s="111" t="s">
        <v>37</v>
      </c>
      <c r="B69" s="111"/>
      <c r="C69" s="111"/>
      <c r="D69" s="111"/>
    </row>
    <row r="70" spans="1:4" ht="25.5" x14ac:dyDescent="0.2">
      <c r="A70" s="60" t="s">
        <v>380</v>
      </c>
      <c r="B70" s="55" t="s">
        <v>38</v>
      </c>
      <c r="C70" s="54" t="s">
        <v>358</v>
      </c>
      <c r="D70" s="56">
        <f>D72</f>
        <v>0</v>
      </c>
    </row>
    <row r="71" spans="1:4" x14ac:dyDescent="0.2">
      <c r="A71" s="60" t="s">
        <v>381</v>
      </c>
      <c r="B71" s="62" t="s">
        <v>465</v>
      </c>
      <c r="C71" s="54" t="s">
        <v>358</v>
      </c>
      <c r="D71" s="58"/>
    </row>
    <row r="72" spans="1:4" x14ac:dyDescent="0.2">
      <c r="A72" s="60" t="s">
        <v>382</v>
      </c>
      <c r="B72" s="62" t="s">
        <v>466</v>
      </c>
      <c r="C72" s="54" t="s">
        <v>358</v>
      </c>
      <c r="D72" s="59">
        <v>0</v>
      </c>
    </row>
    <row r="73" spans="1:4" ht="25.5" x14ac:dyDescent="0.2">
      <c r="A73" s="60" t="s">
        <v>383</v>
      </c>
      <c r="B73" s="55" t="s">
        <v>39</v>
      </c>
      <c r="C73" s="54" t="s">
        <v>358</v>
      </c>
      <c r="D73" s="82">
        <f>D75+D74+D70</f>
        <v>52438.419999999984</v>
      </c>
    </row>
    <row r="74" spans="1:4" x14ac:dyDescent="0.2">
      <c r="A74" s="60" t="s">
        <v>384</v>
      </c>
      <c r="B74" s="62" t="s">
        <v>465</v>
      </c>
      <c r="C74" s="54" t="s">
        <v>358</v>
      </c>
      <c r="D74" s="83"/>
    </row>
    <row r="75" spans="1:4" x14ac:dyDescent="0.2">
      <c r="A75" s="60" t="s">
        <v>385</v>
      </c>
      <c r="B75" s="62" t="s">
        <v>466</v>
      </c>
      <c r="C75" s="54" t="s">
        <v>358</v>
      </c>
      <c r="D75" s="84">
        <f>D25</f>
        <v>52438.419999999984</v>
      </c>
    </row>
    <row r="76" spans="1:4" x14ac:dyDescent="0.2">
      <c r="A76" s="111" t="s">
        <v>174</v>
      </c>
      <c r="B76" s="111"/>
      <c r="C76" s="111"/>
      <c r="D76" s="111"/>
    </row>
    <row r="77" spans="1:4" ht="14.25" customHeight="1" x14ac:dyDescent="0.2">
      <c r="A77" s="60" t="s">
        <v>415</v>
      </c>
      <c r="B77" s="85" t="s">
        <v>416</v>
      </c>
      <c r="C77" s="54" t="s">
        <v>327</v>
      </c>
      <c r="D77" s="54"/>
    </row>
    <row r="78" spans="1:4" x14ac:dyDescent="0.2">
      <c r="A78" s="60" t="s">
        <v>417</v>
      </c>
      <c r="B78" s="55" t="s">
        <v>407</v>
      </c>
      <c r="C78" s="54" t="s">
        <v>327</v>
      </c>
      <c r="D78" s="54" t="s">
        <v>226</v>
      </c>
    </row>
    <row r="79" spans="1:4" x14ac:dyDescent="0.2">
      <c r="A79" s="60" t="s">
        <v>418</v>
      </c>
      <c r="B79" s="55" t="s">
        <v>40</v>
      </c>
      <c r="C79" s="54" t="s">
        <v>27</v>
      </c>
      <c r="D79" s="86">
        <v>0</v>
      </c>
    </row>
    <row r="80" spans="1:4" x14ac:dyDescent="0.2">
      <c r="A80" s="60" t="s">
        <v>419</v>
      </c>
      <c r="B80" s="55" t="s">
        <v>93</v>
      </c>
      <c r="C80" s="54" t="s">
        <v>358</v>
      </c>
      <c r="D80" s="63" t="s">
        <v>327</v>
      </c>
    </row>
    <row r="81" spans="1:4" x14ac:dyDescent="0.2">
      <c r="A81" s="60" t="s">
        <v>420</v>
      </c>
      <c r="B81" s="55" t="s">
        <v>175</v>
      </c>
      <c r="C81" s="54" t="s">
        <v>358</v>
      </c>
      <c r="D81" s="63" t="s">
        <v>327</v>
      </c>
    </row>
    <row r="82" spans="1:4" ht="12.75" customHeight="1" x14ac:dyDescent="0.2">
      <c r="A82" s="60" t="s">
        <v>421</v>
      </c>
      <c r="B82" s="55" t="s">
        <v>176</v>
      </c>
      <c r="C82" s="54" t="s">
        <v>358</v>
      </c>
      <c r="D82" s="63" t="s">
        <v>327</v>
      </c>
    </row>
    <row r="83" spans="1:4" ht="25.5" x14ac:dyDescent="0.2">
      <c r="A83" s="60" t="s">
        <v>422</v>
      </c>
      <c r="B83" s="55" t="s">
        <v>177</v>
      </c>
      <c r="C83" s="54" t="s">
        <v>358</v>
      </c>
      <c r="D83" s="63" t="str">
        <f>D80</f>
        <v>-</v>
      </c>
    </row>
    <row r="84" spans="1:4" ht="25.5" x14ac:dyDescent="0.2">
      <c r="A84" s="51" t="s">
        <v>423</v>
      </c>
      <c r="B84" s="55" t="s">
        <v>178</v>
      </c>
      <c r="C84" s="53" t="s">
        <v>358</v>
      </c>
      <c r="D84" s="63" t="str">
        <f>D81</f>
        <v>-</v>
      </c>
    </row>
    <row r="85" spans="1:4" ht="25.5" x14ac:dyDescent="0.2">
      <c r="A85" s="51" t="s">
        <v>424</v>
      </c>
      <c r="B85" s="55" t="s">
        <v>179</v>
      </c>
      <c r="C85" s="53" t="s">
        <v>358</v>
      </c>
      <c r="D85" s="63" t="str">
        <f>D82</f>
        <v>-</v>
      </c>
    </row>
    <row r="86" spans="1:4" ht="25.5" x14ac:dyDescent="0.2">
      <c r="A86" s="51" t="s">
        <v>394</v>
      </c>
      <c r="B86" s="55" t="s">
        <v>180</v>
      </c>
      <c r="C86" s="53" t="s">
        <v>358</v>
      </c>
      <c r="D86" s="63"/>
    </row>
    <row r="87" spans="1:4" x14ac:dyDescent="0.2">
      <c r="A87" s="51" t="s">
        <v>425</v>
      </c>
      <c r="B87" s="85" t="s">
        <v>426</v>
      </c>
      <c r="C87" s="53" t="s">
        <v>327</v>
      </c>
      <c r="D87" s="54"/>
    </row>
    <row r="88" spans="1:4" x14ac:dyDescent="0.2">
      <c r="A88" s="51" t="s">
        <v>427</v>
      </c>
      <c r="B88" s="55" t="s">
        <v>407</v>
      </c>
      <c r="C88" s="53" t="s">
        <v>327</v>
      </c>
      <c r="D88" s="87" t="s">
        <v>225</v>
      </c>
    </row>
    <row r="89" spans="1:4" x14ac:dyDescent="0.2">
      <c r="A89" s="51" t="s">
        <v>428</v>
      </c>
      <c r="B89" s="55" t="s">
        <v>40</v>
      </c>
      <c r="C89" s="54" t="s">
        <v>27</v>
      </c>
      <c r="D89" s="88">
        <f>D90/((33.31*6+35.38*6)/12)</f>
        <v>0</v>
      </c>
    </row>
    <row r="90" spans="1:4" x14ac:dyDescent="0.2">
      <c r="A90" s="51" t="s">
        <v>429</v>
      </c>
      <c r="B90" s="55" t="s">
        <v>93</v>
      </c>
      <c r="C90" s="54" t="s">
        <v>358</v>
      </c>
      <c r="D90" s="63">
        <v>0</v>
      </c>
    </row>
    <row r="91" spans="1:4" x14ac:dyDescent="0.2">
      <c r="A91" s="51" t="s">
        <v>430</v>
      </c>
      <c r="B91" s="55" t="s">
        <v>175</v>
      </c>
      <c r="C91" s="54" t="s">
        <v>358</v>
      </c>
      <c r="D91" s="63">
        <v>0</v>
      </c>
    </row>
    <row r="92" spans="1:4" x14ac:dyDescent="0.2">
      <c r="A92" s="51" t="s">
        <v>431</v>
      </c>
      <c r="B92" s="55" t="s">
        <v>176</v>
      </c>
      <c r="C92" s="54" t="s">
        <v>358</v>
      </c>
      <c r="D92" s="63">
        <f>D90-D91</f>
        <v>0</v>
      </c>
    </row>
    <row r="93" spans="1:4" ht="25.5" x14ac:dyDescent="0.2">
      <c r="A93" s="51" t="s">
        <v>432</v>
      </c>
      <c r="B93" s="55" t="s">
        <v>177</v>
      </c>
      <c r="C93" s="54" t="s">
        <v>358</v>
      </c>
      <c r="D93" s="63">
        <f>D90</f>
        <v>0</v>
      </c>
    </row>
    <row r="94" spans="1:4" ht="27" customHeight="1" x14ac:dyDescent="0.2">
      <c r="A94" s="51" t="s">
        <v>433</v>
      </c>
      <c r="B94" s="55" t="s">
        <v>178</v>
      </c>
      <c r="C94" s="54" t="s">
        <v>358</v>
      </c>
      <c r="D94" s="63">
        <f>D91</f>
        <v>0</v>
      </c>
    </row>
    <row r="95" spans="1:4" ht="25.5" x14ac:dyDescent="0.2">
      <c r="A95" s="51" t="s">
        <v>434</v>
      </c>
      <c r="B95" s="55" t="s">
        <v>179</v>
      </c>
      <c r="C95" s="54" t="s">
        <v>358</v>
      </c>
      <c r="D95" s="63">
        <f>D92</f>
        <v>0</v>
      </c>
    </row>
    <row r="96" spans="1:4" x14ac:dyDescent="0.2">
      <c r="A96" s="51" t="s">
        <v>435</v>
      </c>
      <c r="B96" s="85" t="s">
        <v>436</v>
      </c>
      <c r="C96" s="54" t="s">
        <v>327</v>
      </c>
      <c r="D96" s="87"/>
    </row>
    <row r="97" spans="1:4" x14ac:dyDescent="0.2">
      <c r="A97" s="51" t="s">
        <v>437</v>
      </c>
      <c r="B97" s="55" t="s">
        <v>407</v>
      </c>
      <c r="C97" s="54" t="s">
        <v>327</v>
      </c>
      <c r="D97" s="87" t="s">
        <v>225</v>
      </c>
    </row>
    <row r="98" spans="1:4" x14ac:dyDescent="0.2">
      <c r="A98" s="51" t="s">
        <v>438</v>
      </c>
      <c r="B98" s="55" t="s">
        <v>40</v>
      </c>
      <c r="C98" s="54" t="s">
        <v>27</v>
      </c>
      <c r="D98" s="88">
        <f>D99/((28.84*6+30.73*6)/12)</f>
        <v>0</v>
      </c>
    </row>
    <row r="99" spans="1:4" x14ac:dyDescent="0.2">
      <c r="A99" s="51" t="s">
        <v>439</v>
      </c>
      <c r="B99" s="55" t="s">
        <v>93</v>
      </c>
      <c r="C99" s="54" t="s">
        <v>358</v>
      </c>
      <c r="D99" s="63">
        <v>0</v>
      </c>
    </row>
    <row r="100" spans="1:4" x14ac:dyDescent="0.2">
      <c r="A100" s="51" t="s">
        <v>440</v>
      </c>
      <c r="B100" s="55" t="s">
        <v>175</v>
      </c>
      <c r="C100" s="54" t="s">
        <v>358</v>
      </c>
      <c r="D100" s="63">
        <v>0</v>
      </c>
    </row>
    <row r="101" spans="1:4" x14ac:dyDescent="0.2">
      <c r="A101" s="51" t="s">
        <v>441</v>
      </c>
      <c r="B101" s="55" t="s">
        <v>176</v>
      </c>
      <c r="C101" s="54" t="s">
        <v>358</v>
      </c>
      <c r="D101" s="63">
        <v>0</v>
      </c>
    </row>
    <row r="102" spans="1:4" ht="25.5" x14ac:dyDescent="0.2">
      <c r="A102" s="51" t="s">
        <v>442</v>
      </c>
      <c r="B102" s="55" t="s">
        <v>177</v>
      </c>
      <c r="C102" s="54" t="s">
        <v>358</v>
      </c>
      <c r="D102" s="63">
        <f>D99</f>
        <v>0</v>
      </c>
    </row>
    <row r="103" spans="1:4" ht="25.5" x14ac:dyDescent="0.2">
      <c r="A103" s="51" t="s">
        <v>443</v>
      </c>
      <c r="B103" s="55" t="s">
        <v>178</v>
      </c>
      <c r="C103" s="53" t="s">
        <v>358</v>
      </c>
      <c r="D103" s="63">
        <f>D100</f>
        <v>0</v>
      </c>
    </row>
    <row r="104" spans="1:4" ht="25.5" x14ac:dyDescent="0.2">
      <c r="A104" s="51" t="s">
        <v>444</v>
      </c>
      <c r="B104" s="55" t="s">
        <v>179</v>
      </c>
      <c r="C104" s="53" t="s">
        <v>358</v>
      </c>
      <c r="D104" s="63">
        <f>D101</f>
        <v>0</v>
      </c>
    </row>
    <row r="105" spans="1:4" x14ac:dyDescent="0.2">
      <c r="A105" s="51" t="s">
        <v>445</v>
      </c>
      <c r="B105" s="85" t="s">
        <v>446</v>
      </c>
      <c r="C105" s="53" t="s">
        <v>327</v>
      </c>
      <c r="D105" s="54"/>
    </row>
    <row r="106" spans="1:4" x14ac:dyDescent="0.2">
      <c r="A106" s="51" t="s">
        <v>447</v>
      </c>
      <c r="B106" s="55" t="s">
        <v>407</v>
      </c>
      <c r="C106" s="53" t="s">
        <v>327</v>
      </c>
      <c r="D106" s="87" t="s">
        <v>408</v>
      </c>
    </row>
    <row r="107" spans="1:4" x14ac:dyDescent="0.2">
      <c r="A107" s="51" t="s">
        <v>448</v>
      </c>
      <c r="B107" s="55" t="s">
        <v>40</v>
      </c>
      <c r="C107" s="53" t="s">
        <v>27</v>
      </c>
      <c r="D107" s="88">
        <f>D108/((5.38*6+5.56*6)/12)</f>
        <v>0</v>
      </c>
    </row>
    <row r="108" spans="1:4" x14ac:dyDescent="0.2">
      <c r="A108" s="51" t="s">
        <v>449</v>
      </c>
      <c r="B108" s="55" t="s">
        <v>93</v>
      </c>
      <c r="C108" s="54" t="s">
        <v>358</v>
      </c>
      <c r="D108" s="63">
        <v>0</v>
      </c>
    </row>
    <row r="109" spans="1:4" x14ac:dyDescent="0.2">
      <c r="A109" s="51" t="s">
        <v>450</v>
      </c>
      <c r="B109" s="55" t="s">
        <v>175</v>
      </c>
      <c r="C109" s="54" t="s">
        <v>358</v>
      </c>
      <c r="D109" s="63">
        <v>0</v>
      </c>
    </row>
    <row r="110" spans="1:4" x14ac:dyDescent="0.2">
      <c r="A110" s="51" t="s">
        <v>451</v>
      </c>
      <c r="B110" s="55" t="s">
        <v>176</v>
      </c>
      <c r="C110" s="53" t="s">
        <v>358</v>
      </c>
      <c r="D110" s="63">
        <f>D108-D109</f>
        <v>0</v>
      </c>
    </row>
    <row r="111" spans="1:4" ht="25.5" x14ac:dyDescent="0.2">
      <c r="A111" s="51" t="s">
        <v>452</v>
      </c>
      <c r="B111" s="55" t="s">
        <v>177</v>
      </c>
      <c r="C111" s="53" t="s">
        <v>358</v>
      </c>
      <c r="D111" s="63">
        <f>D108</f>
        <v>0</v>
      </c>
    </row>
    <row r="112" spans="1:4" ht="25.5" x14ac:dyDescent="0.2">
      <c r="A112" s="51" t="s">
        <v>453</v>
      </c>
      <c r="B112" s="55" t="s">
        <v>178</v>
      </c>
      <c r="C112" s="53" t="s">
        <v>358</v>
      </c>
      <c r="D112" s="63">
        <f>D109</f>
        <v>0</v>
      </c>
    </row>
    <row r="113" spans="1:4" ht="25.5" x14ac:dyDescent="0.2">
      <c r="A113" s="51" t="s">
        <v>454</v>
      </c>
      <c r="B113" s="55" t="s">
        <v>179</v>
      </c>
      <c r="C113" s="53" t="s">
        <v>358</v>
      </c>
      <c r="D113" s="63">
        <f>D110</f>
        <v>0</v>
      </c>
    </row>
    <row r="114" spans="1:4" x14ac:dyDescent="0.2">
      <c r="A114" s="111" t="s">
        <v>181</v>
      </c>
      <c r="B114" s="111"/>
      <c r="C114" s="111"/>
      <c r="D114" s="111"/>
    </row>
    <row r="115" spans="1:4" x14ac:dyDescent="0.2">
      <c r="A115" s="51" t="s">
        <v>396</v>
      </c>
      <c r="B115" s="81" t="s">
        <v>170</v>
      </c>
      <c r="C115" s="53" t="s">
        <v>348</v>
      </c>
      <c r="D115" s="54"/>
    </row>
    <row r="116" spans="1:4" x14ac:dyDescent="0.2">
      <c r="A116" s="51" t="s">
        <v>397</v>
      </c>
      <c r="B116" s="81" t="s">
        <v>171</v>
      </c>
      <c r="C116" s="53" t="s">
        <v>348</v>
      </c>
      <c r="D116" s="54"/>
    </row>
    <row r="117" spans="1:4" x14ac:dyDescent="0.2">
      <c r="A117" s="51" t="s">
        <v>398</v>
      </c>
      <c r="B117" s="81" t="s">
        <v>172</v>
      </c>
      <c r="C117" s="53" t="s">
        <v>348</v>
      </c>
      <c r="D117" s="54"/>
    </row>
    <row r="118" spans="1:4" x14ac:dyDescent="0.2">
      <c r="A118" s="18" t="s">
        <v>399</v>
      </c>
      <c r="B118" s="26" t="s">
        <v>173</v>
      </c>
      <c r="C118" s="20" t="s">
        <v>358</v>
      </c>
      <c r="D118" s="24"/>
    </row>
    <row r="119" spans="1:4" x14ac:dyDescent="0.2">
      <c r="A119" s="112" t="s">
        <v>182</v>
      </c>
      <c r="B119" s="112"/>
      <c r="C119" s="112"/>
      <c r="D119" s="112"/>
    </row>
    <row r="120" spans="1:4" x14ac:dyDescent="0.2">
      <c r="A120" s="18" t="s">
        <v>400</v>
      </c>
      <c r="B120" s="26" t="s">
        <v>183</v>
      </c>
      <c r="C120" s="20" t="s">
        <v>348</v>
      </c>
      <c r="D120" s="24"/>
    </row>
    <row r="121" spans="1:4" x14ac:dyDescent="0.2">
      <c r="A121" s="18" t="s">
        <v>25</v>
      </c>
      <c r="B121" s="26" t="s">
        <v>184</v>
      </c>
      <c r="C121" s="20" t="s">
        <v>348</v>
      </c>
      <c r="D121" s="24"/>
    </row>
    <row r="122" spans="1:4" ht="25.5" x14ac:dyDescent="0.2">
      <c r="A122" s="18" t="s">
        <v>401</v>
      </c>
      <c r="B122" s="26" t="s">
        <v>185</v>
      </c>
      <c r="C122" s="20" t="s">
        <v>358</v>
      </c>
      <c r="D122" s="24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40:D40"/>
    <mergeCell ref="B42:D42"/>
    <mergeCell ref="B45:D45"/>
    <mergeCell ref="B47:D47"/>
    <mergeCell ref="B52:D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45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7" t="s">
        <v>318</v>
      </c>
      <c r="C4" s="5" t="s">
        <v>106</v>
      </c>
    </row>
    <row r="5" spans="1:3" ht="13.5" thickBot="1" x14ac:dyDescent="0.25">
      <c r="A5" s="1" t="s">
        <v>16</v>
      </c>
      <c r="B5" s="37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7" t="s">
        <v>313</v>
      </c>
      <c r="C4" s="5" t="s">
        <v>108</v>
      </c>
    </row>
    <row r="5" spans="1:3" ht="13.5" thickBot="1" x14ac:dyDescent="0.25">
      <c r="A5" s="1" t="s">
        <v>16</v>
      </c>
      <c r="B5" s="37" t="s">
        <v>314</v>
      </c>
      <c r="C5" s="5" t="s">
        <v>109</v>
      </c>
    </row>
    <row r="6" spans="1:3" ht="13.5" thickBot="1" x14ac:dyDescent="0.25">
      <c r="A6" s="1" t="s">
        <v>360</v>
      </c>
      <c r="B6" s="37" t="s">
        <v>315</v>
      </c>
      <c r="C6" s="5" t="s">
        <v>110</v>
      </c>
    </row>
    <row r="7" spans="1:3" ht="13.5" thickBot="1" x14ac:dyDescent="0.25">
      <c r="A7" s="1" t="s">
        <v>17</v>
      </c>
      <c r="B7" s="37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2023-03-31T13:45:12Z</dcterms:modified>
</cp:coreProperties>
</file>