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4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9" i="13" l="1"/>
  <c r="D80" i="13"/>
  <c r="D61" i="13" l="1"/>
  <c r="D29" i="13" l="1"/>
  <c r="D9" i="13" l="1"/>
  <c r="D103" i="13"/>
  <c r="D102" i="13"/>
  <c r="D101" i="13"/>
  <c r="D104" i="13" s="1"/>
  <c r="D98" i="13"/>
  <c r="D94" i="13"/>
  <c r="D93" i="13"/>
  <c r="D92" i="13"/>
  <c r="D95" i="13" s="1"/>
  <c r="D85" i="13"/>
  <c r="D84" i="13"/>
  <c r="D83" i="13"/>
  <c r="D86" i="13" s="1"/>
  <c r="D75" i="13"/>
  <c r="D74" i="13"/>
  <c r="D73" i="13"/>
  <c r="D76" i="13" s="1"/>
  <c r="D70" i="13"/>
  <c r="D25" i="13" l="1"/>
  <c r="D23" i="13" l="1"/>
  <c r="D66" i="13"/>
  <c r="D64" i="13" s="1"/>
</calcChain>
</file>

<file path=xl/sharedStrings.xml><?xml version="1.0" encoding="utf-8"?>
<sst xmlns="http://schemas.openxmlformats.org/spreadsheetml/2006/main" count="2440" uniqueCount="798">
  <si>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</si>
  <si>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</si>
  <si>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</si>
  <si>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</si>
  <si>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</si>
  <si>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</si>
  <si>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</si>
  <si>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</si>
  <si>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</si>
  <si>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</si>
  <si>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</si>
  <si>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</si>
  <si>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</si>
  <si>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</si>
  <si>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</si>
  <si>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</si>
  <si>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</si>
  <si>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</si>
  <si>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</si>
  <si>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</si>
  <si>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</si>
  <si>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</si>
  <si>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</si>
  <si>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</si>
  <si>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</si>
  <si>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</si>
  <si>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</si>
  <si>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</si>
  <si>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</si>
  <si>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</si>
  <si>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</si>
  <si>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</si>
  <si>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</si>
  <si>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</si>
  <si>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</si>
  <si>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</si>
  <si>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</si>
  <si>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</si>
  <si>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</si>
  <si>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</si>
  <si>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</si>
  <si>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</si>
  <si>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</si>
  <si>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</si>
  <si>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</si>
  <si>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</si>
  <si>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</si>
  <si>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</si>
  <si>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</si>
  <si>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</si>
  <si>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</si>
  <si>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</si>
  <si>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</si>
  <si>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</si>
  <si>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</si>
  <si>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</si>
  <si>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</si>
  <si>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</si>
  <si>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</si>
  <si>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</si>
  <si>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</si>
  <si>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</si>
  <si>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</si>
  <si>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</si>
  <si>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</si>
  <si>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</si>
  <si>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</si>
  <si>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</si>
  <si>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</si>
  <si>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</si>
  <si>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</si>
  <si>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</si>
  <si>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</si>
  <si>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</si>
  <si>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</si>
  <si>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</si>
  <si>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</si>
  <si>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</si>
  <si>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</si>
  <si>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</si>
  <si>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</si>
  <si>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</si>
  <si>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</si>
  <si>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</si>
  <si>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</si>
  <si>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</si>
  <si>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</si>
  <si>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</si>
  <si>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</si>
  <si>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</si>
  <si>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</si>
  <si>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</si>
  <si>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</si>
  <si>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</si>
  <si>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</si>
  <si>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</si>
  <si>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</si>
  <si>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</si>
  <si>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</si>
  <si>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</si>
  <si>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</si>
  <si>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</si>
  <si>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</si>
  <si>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</si>
  <si>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</si>
  <si>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</si>
  <si>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</si>
  <si>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</si>
  <si>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</si>
  <si>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</si>
  <si>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</si>
  <si>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</si>
  <si>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</si>
  <si>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</si>
  <si>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</si>
  <si>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</si>
  <si>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</si>
  <si>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</si>
  <si>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</si>
  <si>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</si>
  <si>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</si>
  <si>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</si>
  <si>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</si>
  <si>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</si>
  <si>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</si>
  <si>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</si>
  <si>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</si>
  <si>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</si>
  <si>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</si>
  <si>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</si>
  <si>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</si>
  <si>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</si>
  <si>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</si>
  <si>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</si>
  <si>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</si>
  <si>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</si>
  <si>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</si>
  <si>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</si>
  <si>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</si>
  <si>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</si>
  <si>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</si>
  <si>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</si>
  <si>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</si>
  <si>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</si>
  <si>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</si>
  <si>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</si>
  <si>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</si>
  <si>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</si>
  <si>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</si>
  <si>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</si>
  <si>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</si>
  <si>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</si>
  <si>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</si>
  <si>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</si>
  <si>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</si>
  <si>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</si>
  <si>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</si>
  <si>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</si>
  <si>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</si>
  <si>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</si>
  <si>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</si>
  <si>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</si>
  <si>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</si>
  <si>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</si>
  <si>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</si>
  <si>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</si>
  <si>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</si>
  <si>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</si>
  <si>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</si>
  <si>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</si>
  <si>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</si>
  <si>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</si>
  <si>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</si>
  <si>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</si>
  <si>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</si>
  <si>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</si>
  <si>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</si>
  <si>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</si>
  <si>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</si>
  <si>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</si>
  <si>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</si>
  <si>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</si>
  <si>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</si>
  <si>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</si>
  <si>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</si>
  <si>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</si>
  <si>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</si>
  <si>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</si>
  <si>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</si>
  <si>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</si>
  <si>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</si>
  <si>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</si>
  <si>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</si>
  <si>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</si>
  <si>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</si>
  <si>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</si>
  <si>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</si>
  <si>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</si>
  <si>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</si>
  <si>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</si>
  <si>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</si>
  <si>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</si>
  <si>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</si>
  <si>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</si>
  <si>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</si>
  <si>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</si>
  <si>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</si>
  <si>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</si>
  <si>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</si>
  <si>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</si>
  <si>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</si>
  <si>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</si>
  <si>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</si>
  <si>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</si>
  <si>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</si>
  <si>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</si>
  <si>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</si>
  <si>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</si>
  <si>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</si>
  <si>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</si>
  <si>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</si>
  <si>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</si>
  <si>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</si>
  <si>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</si>
  <si>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</si>
  <si>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</si>
  <si>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</si>
  <si>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</si>
  <si>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</si>
  <si>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</si>
  <si>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</si>
  <si>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</si>
  <si>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</si>
  <si>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</si>
  <si>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</si>
  <si>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</si>
  <si>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</si>
  <si>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</si>
  <si>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</si>
  <si>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</si>
  <si>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</si>
  <si>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</si>
  <si>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</si>
  <si>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</si>
  <si>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</si>
  <si>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</si>
  <si>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</si>
  <si>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</si>
  <si>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</si>
  <si>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</si>
  <si>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</si>
  <si>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</si>
  <si>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</si>
  <si>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</si>
  <si>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</si>
  <si>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</si>
  <si>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</si>
  <si>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</si>
  <si>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</si>
  <si>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</si>
  <si>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</si>
  <si>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</si>
  <si>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</si>
  <si>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</si>
  <si>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</si>
  <si>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</si>
  <si>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</si>
  <si>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</si>
  <si>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</si>
  <si>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</si>
  <si>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</si>
  <si>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</si>
  <si>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</si>
  <si>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</si>
  <si>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</si>
  <si>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</si>
  <si>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</si>
  <si>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</si>
  <si>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</si>
  <si>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</si>
  <si>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</si>
  <si>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</si>
  <si>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</si>
  <si>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</si>
  <si>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</si>
  <si>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</si>
  <si>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</si>
  <si>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</si>
  <si>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</si>
  <si>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</si>
  <si>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</si>
  <si>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</si>
  <si>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</si>
  <si>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</si>
  <si>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</si>
  <si>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</si>
  <si>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</si>
  <si>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</si>
  <si>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</si>
  <si>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</si>
  <si>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</si>
  <si>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</si>
  <si>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</si>
  <si>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</si>
  <si>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</si>
  <si>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</si>
  <si>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</si>
  <si>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</si>
  <si>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</si>
  <si>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</si>
  <si>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</si>
  <si>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</si>
  <si>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</si>
  <si>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</si>
  <si>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</si>
  <si>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</si>
  <si>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</si>
  <si>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</si>
  <si>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</si>
  <si>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</si>
  <si>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</si>
  <si>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</si>
  <si>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</si>
  <si>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</si>
  <si>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</si>
  <si>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</si>
  <si>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</si>
  <si>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</si>
  <si>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</si>
  <si>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</si>
  <si>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</si>
  <si>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</si>
  <si>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</si>
  <si>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</si>
  <si>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</si>
  <si>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</si>
  <si>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</si>
  <si>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</si>
  <si>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</si>
  <si>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</si>
  <si>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</si>
  <si>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</si>
  <si>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</si>
  <si>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</si>
  <si>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</si>
  <si>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</si>
  <si>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</si>
  <si>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</si>
  <si>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</si>
  <si>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</si>
  <si>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</si>
  <si>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</si>
  <si>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</si>
  <si>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</si>
  <si>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</si>
  <si>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</si>
  <si>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</si>
  <si>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</si>
  <si>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</si>
  <si>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</si>
  <si>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</si>
  <si>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</si>
  <si>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</si>
  <si>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</si>
  <si>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</si>
  <si>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</si>
  <si>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</si>
  <si>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</si>
  <si>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</si>
  <si>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</si>
  <si>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</si>
  <si>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</si>
  <si>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</si>
  <si>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</si>
  <si>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</si>
  <si>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</si>
  <si>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</si>
  <si>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</si>
  <si>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</si>
  <si>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</si>
  <si>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</si>
  <si>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</si>
  <si>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</si>
  <si>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</si>
  <si>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</si>
  <si>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</si>
  <si>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</si>
  <si>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</si>
  <si>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</si>
  <si>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</si>
  <si>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</si>
  <si>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</si>
  <si>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</si>
  <si>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</si>
  <si>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</si>
  <si>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</si>
  <si>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</si>
  <si>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</si>
  <si>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</si>
  <si>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</si>
  <si>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</si>
  <si>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</si>
  <si>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</si>
  <si>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</si>
  <si>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</si>
  <si>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</si>
  <si>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</si>
  <si>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</si>
  <si>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</si>
  <si>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</si>
  <si>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</si>
  <si>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</si>
  <si>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</si>
  <si>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</si>
  <si>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</si>
  <si>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</si>
  <si>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</si>
  <si>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</si>
  <si>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</si>
  <si>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</si>
  <si>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</si>
  <si>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</si>
  <si>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</si>
  <si>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</si>
  <si>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</si>
  <si>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</si>
  <si>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</si>
  <si>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</si>
  <si>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</si>
  <si>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</si>
  <si>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</si>
  <si>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</si>
  <si>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</si>
  <si>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</si>
  <si>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</si>
  <si>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</si>
  <si>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</si>
  <si>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</si>
  <si>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</si>
  <si>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</si>
  <si>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</si>
  <si>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</si>
  <si>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</si>
  <si>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</si>
  <si>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</si>
  <si>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</si>
  <si>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</si>
  <si>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</si>
  <si>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</si>
  <si>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</si>
  <si>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</si>
  <si>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</si>
  <si>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</si>
  <si>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</si>
  <si>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</si>
  <si>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</si>
  <si>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</si>
  <si>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</si>
  <si>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</si>
  <si>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</si>
  <si>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</si>
  <si>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</si>
  <si>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</si>
  <si>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</si>
  <si>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</si>
  <si>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</si>
  <si>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</si>
  <si>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</si>
  <si>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</si>
  <si>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</si>
  <si>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</si>
  <si>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</si>
  <si>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</si>
  <si>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</si>
  <si>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</si>
  <si>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</si>
  <si>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</si>
  <si>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</si>
  <si>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</si>
  <si>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</si>
  <si>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</si>
  <si>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</si>
  <si>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</si>
  <si>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</si>
  <si>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</si>
  <si>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</si>
  <si>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</si>
  <si>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</si>
  <si>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</si>
  <si>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</si>
  <si>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</si>
  <si>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</si>
  <si>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</si>
  <si>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</si>
  <si>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</si>
  <si>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</si>
  <si>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</si>
  <si>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</si>
  <si>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</si>
  <si>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</si>
  <si>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</si>
  <si>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</si>
  <si>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</si>
  <si>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</si>
  <si>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</si>
  <si>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</si>
  <si>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</si>
  <si>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</si>
  <si>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</si>
  <si>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</si>
  <si>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</si>
  <si>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</si>
  <si>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</si>
  <si>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</si>
  <si>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</si>
  <si>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</si>
  <si>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</si>
  <si>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</si>
  <si>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</si>
  <si>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</si>
  <si>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</si>
  <si>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</si>
  <si>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</si>
  <si>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</si>
  <si>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</si>
  <si>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</si>
  <si>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</si>
  <si>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</si>
  <si>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</si>
  <si>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</si>
  <si>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</si>
  <si>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</si>
  <si>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</si>
  <si>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</si>
  <si>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</si>
  <si>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</si>
  <si>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</si>
  <si>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</si>
  <si>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</si>
  <si>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</si>
  <si>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</si>
  <si>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</si>
  <si>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</si>
  <si>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</si>
  <si>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</si>
  <si>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</si>
  <si>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</si>
  <si>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</si>
  <si>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</si>
  <si>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</si>
  <si>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</si>
  <si>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</si>
  <si>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</si>
  <si>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</si>
  <si>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</si>
  <si>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</si>
  <si>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</si>
  <si>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</si>
  <si>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</si>
  <si>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</si>
  <si>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</si>
  <si>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</si>
  <si>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</si>
  <si>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</si>
  <si>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</si>
  <si>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</si>
  <si>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</si>
  <si>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</si>
  <si>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</si>
  <si>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</si>
  <si>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</si>
  <si>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</si>
  <si>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</si>
  <si>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</si>
  <si>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</si>
  <si>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</si>
  <si>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</si>
  <si>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</si>
  <si>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</si>
  <si>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</si>
  <si>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</si>
  <si>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</si>
  <si>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</si>
  <si>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</si>
  <si>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</si>
  <si>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</si>
  <si>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</si>
  <si>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</si>
  <si>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</si>
  <si>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</si>
  <si>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</si>
  <si>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</si>
  <si>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</si>
  <si>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</si>
  <si>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</si>
  <si>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</si>
  <si>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</si>
  <si>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</si>
  <si>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</si>
  <si>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</si>
  <si>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</si>
  <si>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</si>
  <si>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</si>
  <si>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</si>
  <si>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</si>
  <si>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</si>
  <si>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</si>
  <si>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</si>
  <si>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</si>
  <si>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</si>
  <si>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</si>
  <si>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</si>
  <si>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</si>
  <si>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</si>
  <si>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</si>
  <si>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</si>
  <si>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</si>
  <si>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</si>
  <si>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</si>
  <si>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</si>
  <si>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</si>
  <si>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</si>
  <si>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</si>
  <si>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</si>
  <si>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</si>
  <si>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</si>
  <si>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</si>
  <si>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</si>
  <si>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</si>
  <si>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</si>
  <si>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</si>
  <si>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</si>
  <si>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</si>
  <si>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</si>
  <si>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</si>
  <si>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</si>
  <si>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</si>
  <si>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</si>
  <si>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</si>
  <si>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</si>
  <si>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</si>
  <si>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</si>
  <si>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</si>
  <si>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</si>
  <si>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</si>
  <si>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</si>
  <si>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</si>
  <si>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</si>
  <si>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</si>
  <si>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</si>
  <si>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</si>
  <si>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</si>
  <si>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</si>
  <si>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</si>
  <si>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</si>
  <si>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</si>
  <si>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</si>
  <si>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</si>
  <si>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</si>
  <si>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</si>
  <si>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</si>
  <si>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</si>
  <si>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</si>
  <si>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</si>
  <si>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</si>
  <si>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</si>
  <si>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</si>
  <si>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</si>
  <si>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</si>
  <si>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</si>
  <si>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</si>
  <si>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</si>
  <si>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</si>
  <si>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</si>
  <si>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</si>
  <si>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</si>
  <si>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</si>
  <si>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</si>
  <si>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</si>
  <si>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</si>
  <si>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</si>
  <si>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</si>
  <si>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</si>
  <si>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</si>
  <si>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</si>
  <si>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</si>
  <si>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</si>
  <si>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</si>
  <si>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</si>
  <si>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</si>
  <si>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</si>
  <si>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</si>
  <si>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</si>
  <si>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</si>
  <si>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</si>
  <si>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</si>
  <si>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</si>
  <si>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</si>
  <si>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</si>
  <si>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</si>
  <si>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</si>
  <si>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</si>
  <si>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</si>
  <si>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</si>
  <si>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</si>
  <si>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</si>
  <si>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</si>
  <si>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</si>
  <si>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</si>
  <si>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</si>
  <si>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</si>
  <si>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</si>
  <si>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</si>
  <si>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</si>
  <si>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</si>
  <si>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</si>
  <si>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</si>
  <si>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</si>
  <si>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</si>
  <si>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</si>
  <si>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</si>
  <si>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</si>
  <si>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</si>
  <si>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</si>
  <si>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</si>
  <si>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Добролюбова, д. 13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</si>
  <si>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</si>
  <si>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</si>
  <si>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</si>
  <si>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</si>
  <si>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</si>
  <si>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</si>
  <si>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</si>
  <si>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</si>
  <si>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</si>
  <si>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</si>
  <si>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</si>
  <si>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</si>
  <si>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</si>
  <si>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</si>
  <si>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</si>
  <si>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</si>
  <si>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</si>
  <si>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</si>
  <si>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</si>
  <si>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</si>
  <si>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</si>
  <si>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</si>
  <si>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</si>
  <si>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</si>
  <si>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</si>
  <si>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</si>
  <si>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</si>
  <si>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</si>
  <si>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</si>
  <si>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</si>
  <si>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</si>
  <si>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</si>
  <si>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</si>
  <si>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</si>
  <si>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</si>
  <si>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</si>
  <si>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</si>
  <si>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</si>
  <si>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</si>
  <si>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</si>
  <si>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</si>
  <si>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</si>
  <si>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</si>
  <si>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</si>
  <si>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</si>
  <si>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</si>
  <si>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</si>
  <si>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</si>
  <si>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</si>
  <si>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</si>
  <si>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</si>
  <si>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</si>
  <si>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</si>
  <si>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</si>
  <si>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</si>
  <si>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</si>
  <si>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</si>
  <si>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</si>
  <si>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</si>
  <si>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</si>
  <si>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</si>
  <si>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</si>
  <si>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</si>
  <si>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</si>
  <si>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</si>
  <si>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</si>
  <si>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</si>
  <si>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</si>
  <si>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</si>
  <si>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</si>
  <si>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</si>
  <si>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содержаниюю электрооборудования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</si>
</sst>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horizontal="left" wrapText="1" indent="4"/>
    </xf>
    <xf numFmtId="49" fontId="54" fillId="0" borderId="15" xfId="0" applyNumberFormat="1" applyFont="1" applyFill="1" applyBorder="1" applyAlignment="1">
      <alignment horizontal="left" wrapText="1" indent="4"/>
    </xf>
    <xf numFmtId="0" fontId="55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 indent="4"/>
    </xf>
    <xf numFmtId="49" fontId="55" fillId="0" borderId="15" xfId="97" applyNumberFormat="1" applyFont="1" applyFill="1" applyBorder="1" applyAlignment="1">
      <alignment horizontal="left" vertical="top" wrapText="1" indent="1"/>
    </xf>
    <xf numFmtId="0" fontId="55" fillId="0" borderId="15" xfId="97" applyFont="1" applyFill="1" applyBorder="1" applyAlignment="1">
      <alignment horizontal="left" wrapText="1"/>
    </xf>
    <xf numFmtId="0" fontId="55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5" fillId="0" borderId="15" xfId="0" applyNumberFormat="1" applyFont="1" applyFill="1" applyBorder="1" applyAlignment="1">
      <alignment horizontal="left" vertical="top" wrapText="1" indent="1"/>
    </xf>
    <xf numFmtId="0" fontId="55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5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5" fillId="0" borderId="10" xfId="0" applyFont="1" applyFill="1" applyBorder="1" applyAlignment="1">
      <alignment horizontal="left" wrapText="1"/>
    </xf>
    <xf numFmtId="0" fontId="55" fillId="0" borderId="23" xfId="0" applyFont="1" applyFill="1" applyBorder="1" applyAlignment="1">
      <alignment horizontal="left" wrapText="1"/>
    </xf>
    <xf numFmtId="0" fontId="55" fillId="0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733</v>
      </c>
    </row>
    <row r="3" spans="1:9" x14ac:dyDescent="0.2">
      <c r="A3" t="s">
        <v>487</v>
      </c>
    </row>
    <row r="4" spans="1:9" x14ac:dyDescent="0.2">
      <c r="B4" t="s">
        <v>777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05" t="s">
        <v>492</v>
      </c>
      <c r="C7" s="24" t="s">
        <v>493</v>
      </c>
      <c r="D7" s="24"/>
      <c r="E7" s="157" t="s">
        <v>445</v>
      </c>
      <c r="F7" s="158"/>
      <c r="G7" s="158"/>
      <c r="H7" s="158"/>
      <c r="I7" s="58"/>
    </row>
    <row r="8" spans="1:9" ht="12.75" customHeight="1" x14ac:dyDescent="0.2">
      <c r="A8" s="156" t="s">
        <v>494</v>
      </c>
      <c r="B8" s="156"/>
      <c r="C8" s="156"/>
      <c r="D8" s="156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778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779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780</v>
      </c>
      <c r="E12" s="157" t="s">
        <v>675</v>
      </c>
      <c r="F12" s="158"/>
      <c r="G12" s="158"/>
      <c r="H12" s="158"/>
      <c r="I12" s="158"/>
    </row>
    <row r="13" spans="1:9" ht="17.25" customHeight="1" x14ac:dyDescent="0.2">
      <c r="A13" s="22"/>
      <c r="B13" s="80" t="s">
        <v>676</v>
      </c>
      <c r="C13" s="24"/>
      <c r="D13" s="33" t="s">
        <v>781</v>
      </c>
      <c r="E13" s="157"/>
      <c r="F13" s="158"/>
      <c r="G13" s="158"/>
      <c r="H13" s="158"/>
      <c r="I13" s="158"/>
    </row>
    <row r="14" spans="1:9" ht="17.25" customHeight="1" x14ac:dyDescent="0.2">
      <c r="A14" s="22"/>
      <c r="B14" s="80" t="s">
        <v>677</v>
      </c>
      <c r="C14" s="24"/>
      <c r="D14" s="33" t="s">
        <v>782</v>
      </c>
      <c r="E14" s="157"/>
      <c r="F14" s="158"/>
      <c r="G14" s="158"/>
      <c r="H14" s="158"/>
      <c r="I14" s="158"/>
    </row>
    <row r="15" spans="1:9" ht="51" x14ac:dyDescent="0.2">
      <c r="A15" s="22" t="s">
        <v>38</v>
      </c>
      <c r="B15" s="26" t="s">
        <v>498</v>
      </c>
      <c r="C15" s="24" t="s">
        <v>493</v>
      </c>
      <c r="D15" s="93" t="s">
        <v>783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94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95" t="s">
        <v>784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95" t="s">
        <v>784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96" t="s">
        <v>785</v>
      </c>
      <c r="E19" s="159" t="s">
        <v>446</v>
      </c>
      <c r="F19" s="160"/>
      <c r="G19" s="160"/>
      <c r="H19" s="160"/>
      <c r="I19" s="160"/>
    </row>
    <row r="20" spans="1:14" x14ac:dyDescent="0.2">
      <c r="A20" s="22" t="s">
        <v>43</v>
      </c>
      <c r="B20" s="26" t="s">
        <v>502</v>
      </c>
      <c r="C20" s="24" t="s">
        <v>493</v>
      </c>
      <c r="D20" s="97" t="s">
        <v>786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787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788</v>
      </c>
      <c r="E24" s="157" t="s">
        <v>447</v>
      </c>
      <c r="F24" s="158"/>
      <c r="G24" s="158"/>
      <c r="H24" s="158"/>
      <c r="I24" s="15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95" t="s">
        <v>789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734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53" t="s">
        <v>12</v>
      </c>
      <c r="M30" s="154"/>
      <c r="N30" s="155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57" t="s">
        <v>331</v>
      </c>
      <c r="F31" s="158"/>
      <c r="G31" s="158"/>
      <c r="H31" s="158"/>
      <c r="I31" s="158"/>
      <c r="K31" s="25" t="s">
        <v>5</v>
      </c>
      <c r="L31" s="153" t="s">
        <v>12</v>
      </c>
      <c r="M31" s="154"/>
      <c r="N31" s="155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56" t="s">
        <v>332</v>
      </c>
      <c r="B38" s="156"/>
      <c r="C38" s="156"/>
      <c r="D38" s="156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791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792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735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86" t="s">
        <v>36</v>
      </c>
      <c r="B6" s="87" t="s">
        <v>55</v>
      </c>
      <c r="C6" s="88" t="s">
        <v>493</v>
      </c>
      <c r="D6" s="89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2634.69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0" t="s">
        <v>726</v>
      </c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1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85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85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71" t="s">
        <v>276</v>
      </c>
      <c r="B22" s="171"/>
      <c r="C22" s="171"/>
      <c r="D22" s="171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86" t="s">
        <v>36</v>
      </c>
      <c r="B27" s="87" t="s">
        <v>55</v>
      </c>
      <c r="C27" s="88" t="s">
        <v>493</v>
      </c>
      <c r="D27" s="89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85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2">
        <v>32.76</v>
      </c>
      <c r="I30" s="72" t="s">
        <v>609</v>
      </c>
      <c r="J30" s="68" t="s">
        <v>367</v>
      </c>
    </row>
    <row r="31" spans="1:10" ht="38.25" x14ac:dyDescent="0.2">
      <c r="A31" s="39" t="s">
        <v>39</v>
      </c>
      <c r="B31" s="27" t="s">
        <v>150</v>
      </c>
      <c r="C31" s="41" t="s">
        <v>493</v>
      </c>
      <c r="D31" s="41" t="s">
        <v>727</v>
      </c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1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85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85" t="s">
        <v>728</v>
      </c>
    </row>
    <row r="43" spans="1:10" x14ac:dyDescent="0.2">
      <c r="A43" s="171" t="s">
        <v>276</v>
      </c>
      <c r="B43" s="171"/>
      <c r="C43" s="171"/>
      <c r="D43" s="171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493</v>
      </c>
      <c r="D48" s="89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85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2">
        <v>27.86</v>
      </c>
    </row>
    <row r="52" spans="1:4" ht="38.25" x14ac:dyDescent="0.2">
      <c r="A52" s="39" t="s">
        <v>39</v>
      </c>
      <c r="B52" s="27" t="s">
        <v>150</v>
      </c>
      <c r="C52" s="41" t="s">
        <v>493</v>
      </c>
      <c r="D52" s="41" t="s">
        <v>727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1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85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85"/>
    </row>
    <row r="64" spans="1:4" x14ac:dyDescent="0.2">
      <c r="A64" s="171" t="s">
        <v>276</v>
      </c>
      <c r="B64" s="171"/>
      <c r="C64" s="171"/>
      <c r="D64" s="171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493</v>
      </c>
      <c r="D69" s="89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2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 t="s">
        <v>730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1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85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85"/>
    </row>
    <row r="85" spans="1:4" x14ac:dyDescent="0.2">
      <c r="A85" s="171" t="s">
        <v>276</v>
      </c>
      <c r="B85" s="171"/>
      <c r="C85" s="171"/>
      <c r="D85" s="171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56" t="s">
        <v>280</v>
      </c>
      <c r="B9" s="156"/>
      <c r="C9" s="156"/>
      <c r="D9" s="156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98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3.425781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3" t="s">
        <v>793</v>
      </c>
      <c r="B2" s="173"/>
      <c r="C2" s="173"/>
      <c r="D2" s="173"/>
    </row>
    <row r="3" spans="1:5" ht="15.75" x14ac:dyDescent="0.25">
      <c r="A3" s="2"/>
      <c r="B3" s="174" t="s">
        <v>725</v>
      </c>
      <c r="C3" s="2"/>
      <c r="D3" s="2"/>
    </row>
    <row r="4" spans="1:5" ht="15.75" x14ac:dyDescent="0.25">
      <c r="A4" s="106" t="s">
        <v>488</v>
      </c>
      <c r="B4" s="107" t="s">
        <v>489</v>
      </c>
      <c r="C4" s="107" t="s">
        <v>490</v>
      </c>
      <c r="D4" s="108" t="s">
        <v>491</v>
      </c>
    </row>
    <row r="5" spans="1:5" x14ac:dyDescent="0.2">
      <c r="A5" s="109" t="s">
        <v>551</v>
      </c>
      <c r="B5" s="110" t="s">
        <v>492</v>
      </c>
      <c r="C5" s="111" t="s">
        <v>493</v>
      </c>
      <c r="D5" s="112"/>
    </row>
    <row r="6" spans="1:5" x14ac:dyDescent="0.2">
      <c r="A6" s="113" t="s">
        <v>36</v>
      </c>
      <c r="B6" s="110" t="s">
        <v>78</v>
      </c>
      <c r="C6" s="112" t="s">
        <v>493</v>
      </c>
      <c r="D6" s="112" t="s">
        <v>794</v>
      </c>
      <c r="E6" s="11"/>
    </row>
    <row r="7" spans="1:5" x14ac:dyDescent="0.2">
      <c r="A7" s="113" t="s">
        <v>553</v>
      </c>
      <c r="B7" s="110" t="s">
        <v>79</v>
      </c>
      <c r="C7" s="112" t="s">
        <v>493</v>
      </c>
      <c r="D7" s="112" t="s">
        <v>795</v>
      </c>
      <c r="E7" s="11"/>
    </row>
    <row r="8" spans="1:5" ht="30" customHeight="1" x14ac:dyDescent="0.2">
      <c r="A8" s="161" t="s">
        <v>283</v>
      </c>
      <c r="B8" s="161"/>
      <c r="C8" s="161"/>
      <c r="D8" s="161"/>
    </row>
    <row r="9" spans="1:5" ht="25.5" x14ac:dyDescent="0.2">
      <c r="A9" s="113" t="s">
        <v>37</v>
      </c>
      <c r="B9" s="114" t="s">
        <v>80</v>
      </c>
      <c r="C9" s="112" t="s">
        <v>528</v>
      </c>
      <c r="D9" s="115">
        <f>D11</f>
        <v>1425.59</v>
      </c>
    </row>
    <row r="10" spans="1:5" x14ac:dyDescent="0.2">
      <c r="A10" s="124" t="s">
        <v>38</v>
      </c>
      <c r="B10" s="125" t="s">
        <v>731</v>
      </c>
      <c r="C10" s="126" t="s">
        <v>528</v>
      </c>
      <c r="D10" s="55"/>
      <c r="E10" s="11"/>
    </row>
    <row r="11" spans="1:5" x14ac:dyDescent="0.2">
      <c r="A11" s="124" t="s">
        <v>39</v>
      </c>
      <c r="B11" s="125" t="s">
        <v>732</v>
      </c>
      <c r="C11" s="126" t="s">
        <v>528</v>
      </c>
      <c r="D11" s="127">
        <v>1425.59</v>
      </c>
      <c r="E11" s="11"/>
    </row>
    <row r="12" spans="1:5" ht="25.5" x14ac:dyDescent="0.2">
      <c r="A12" s="39" t="s">
        <v>40</v>
      </c>
      <c r="B12" s="44" t="s">
        <v>284</v>
      </c>
      <c r="C12" s="41" t="s">
        <v>528</v>
      </c>
      <c r="D12" s="128">
        <f>SUM(D13:D15)</f>
        <v>26070</v>
      </c>
    </row>
    <row r="13" spans="1:5" x14ac:dyDescent="0.2">
      <c r="A13" s="39" t="s">
        <v>41</v>
      </c>
      <c r="B13" s="129" t="s">
        <v>720</v>
      </c>
      <c r="C13" s="41" t="s">
        <v>528</v>
      </c>
      <c r="D13" s="127">
        <f>26070-D14-D15</f>
        <v>11259.6</v>
      </c>
    </row>
    <row r="14" spans="1:5" x14ac:dyDescent="0.2">
      <c r="A14" s="39" t="s">
        <v>42</v>
      </c>
      <c r="B14" s="130" t="s">
        <v>721</v>
      </c>
      <c r="C14" s="41" t="s">
        <v>528</v>
      </c>
      <c r="D14" s="127">
        <v>7642.8</v>
      </c>
    </row>
    <row r="15" spans="1:5" x14ac:dyDescent="0.2">
      <c r="A15" s="39" t="s">
        <v>43</v>
      </c>
      <c r="B15" s="129" t="s">
        <v>722</v>
      </c>
      <c r="C15" s="41" t="s">
        <v>528</v>
      </c>
      <c r="D15" s="127">
        <v>7167.6</v>
      </c>
    </row>
    <row r="16" spans="1:5" x14ac:dyDescent="0.2">
      <c r="A16" s="39" t="s">
        <v>44</v>
      </c>
      <c r="B16" s="131" t="s">
        <v>83</v>
      </c>
      <c r="C16" s="41" t="s">
        <v>528</v>
      </c>
      <c r="D16" s="128">
        <f>D17</f>
        <v>24383.69</v>
      </c>
    </row>
    <row r="17" spans="1:10" x14ac:dyDescent="0.2">
      <c r="A17" s="39" t="s">
        <v>596</v>
      </c>
      <c r="B17" s="132" t="s">
        <v>673</v>
      </c>
      <c r="C17" s="41" t="s">
        <v>528</v>
      </c>
      <c r="D17" s="127">
        <v>24383.69</v>
      </c>
    </row>
    <row r="18" spans="1:10" x14ac:dyDescent="0.2">
      <c r="A18" s="39" t="s">
        <v>597</v>
      </c>
      <c r="B18" s="132" t="s">
        <v>285</v>
      </c>
      <c r="C18" s="41" t="s">
        <v>528</v>
      </c>
      <c r="D18" s="55"/>
    </row>
    <row r="19" spans="1:10" x14ac:dyDescent="0.2">
      <c r="A19" s="39" t="s">
        <v>598</v>
      </c>
      <c r="B19" s="132" t="s">
        <v>84</v>
      </c>
      <c r="C19" s="41" t="s">
        <v>528</v>
      </c>
      <c r="D19" s="55"/>
    </row>
    <row r="20" spans="1:10" ht="25.5" x14ac:dyDescent="0.2">
      <c r="A20" s="39" t="s">
        <v>599</v>
      </c>
      <c r="B20" s="132" t="s">
        <v>85</v>
      </c>
      <c r="C20" s="41" t="s">
        <v>528</v>
      </c>
      <c r="D20" s="55"/>
    </row>
    <row r="21" spans="1:10" x14ac:dyDescent="0.2">
      <c r="A21" s="39" t="s">
        <v>600</v>
      </c>
      <c r="B21" s="132" t="s">
        <v>86</v>
      </c>
      <c r="C21" s="41" t="s">
        <v>528</v>
      </c>
      <c r="D21" s="55"/>
    </row>
    <row r="22" spans="1:10" x14ac:dyDescent="0.2">
      <c r="A22" s="39" t="s">
        <v>601</v>
      </c>
      <c r="B22" s="44" t="s">
        <v>87</v>
      </c>
      <c r="C22" s="41" t="s">
        <v>528</v>
      </c>
      <c r="D22" s="55"/>
      <c r="E22" s="11"/>
    </row>
    <row r="23" spans="1:10" ht="25.5" x14ac:dyDescent="0.2">
      <c r="A23" s="39" t="s">
        <v>602</v>
      </c>
      <c r="B23" s="44" t="s">
        <v>88</v>
      </c>
      <c r="C23" s="41" t="s">
        <v>528</v>
      </c>
      <c r="D23" s="128">
        <f>D25</f>
        <v>3111.9000000000015</v>
      </c>
      <c r="F23" s="99"/>
      <c r="G23" s="99"/>
      <c r="H23" s="100"/>
      <c r="I23" s="99"/>
      <c r="J23" s="99"/>
    </row>
    <row r="24" spans="1:10" x14ac:dyDescent="0.2">
      <c r="A24" s="39" t="s">
        <v>603</v>
      </c>
      <c r="B24" s="132" t="s">
        <v>81</v>
      </c>
      <c r="C24" s="41" t="s">
        <v>528</v>
      </c>
      <c r="D24" s="55"/>
      <c r="F24" s="101"/>
      <c r="G24" s="102"/>
      <c r="H24" s="100"/>
      <c r="I24" s="103"/>
      <c r="J24" s="102"/>
    </row>
    <row r="25" spans="1:10" x14ac:dyDescent="0.2">
      <c r="A25" s="39" t="s">
        <v>604</v>
      </c>
      <c r="B25" s="132" t="s">
        <v>82</v>
      </c>
      <c r="C25" s="41" t="s">
        <v>528</v>
      </c>
      <c r="D25" s="127">
        <f>D9+D12-D16</f>
        <v>3111.9000000000015</v>
      </c>
      <c r="F25" s="101"/>
      <c r="G25" s="102"/>
      <c r="H25" s="100"/>
      <c r="I25" s="101"/>
      <c r="J25" s="102"/>
    </row>
    <row r="26" spans="1:10" ht="26.25" customHeight="1" x14ac:dyDescent="0.2">
      <c r="A26" s="163" t="s">
        <v>286</v>
      </c>
      <c r="B26" s="163"/>
      <c r="C26" s="163"/>
      <c r="D26" s="163"/>
      <c r="F26" s="101"/>
      <c r="G26" s="102"/>
      <c r="H26" s="100"/>
      <c r="I26" s="101"/>
      <c r="J26" s="102"/>
    </row>
    <row r="27" spans="1:10" x14ac:dyDescent="0.2">
      <c r="A27" s="39" t="s">
        <v>605</v>
      </c>
      <c r="B27" s="27" t="s">
        <v>287</v>
      </c>
      <c r="C27" s="41" t="s">
        <v>493</v>
      </c>
      <c r="D27" s="126"/>
      <c r="F27" s="101"/>
      <c r="G27" s="102"/>
      <c r="H27" s="100"/>
      <c r="I27" s="101"/>
      <c r="J27" s="102"/>
    </row>
    <row r="28" spans="1:10" ht="38.25" x14ac:dyDescent="0.2">
      <c r="A28" s="133" t="s">
        <v>736</v>
      </c>
      <c r="B28" s="134" t="s">
        <v>737</v>
      </c>
      <c r="C28" s="135" t="s">
        <v>528</v>
      </c>
      <c r="D28" s="136">
        <v>4474.8</v>
      </c>
      <c r="F28" s="101"/>
      <c r="G28" s="102"/>
      <c r="H28" s="100"/>
      <c r="I28" s="101"/>
      <c r="J28" s="102"/>
    </row>
    <row r="29" spans="1:10" ht="38.25" x14ac:dyDescent="0.2">
      <c r="A29" s="137" t="s">
        <v>738</v>
      </c>
      <c r="B29" s="131" t="s">
        <v>739</v>
      </c>
      <c r="C29" s="138" t="s">
        <v>528</v>
      </c>
      <c r="D29" s="139">
        <f>H29</f>
        <v>0</v>
      </c>
      <c r="F29" s="101"/>
      <c r="G29" s="102"/>
      <c r="H29" s="100"/>
      <c r="I29" s="101"/>
      <c r="J29" s="102"/>
    </row>
    <row r="30" spans="1:10" ht="51" x14ac:dyDescent="0.2">
      <c r="A30" s="137" t="s">
        <v>740</v>
      </c>
      <c r="B30" s="131" t="s">
        <v>741</v>
      </c>
      <c r="C30" s="138" t="s">
        <v>528</v>
      </c>
      <c r="D30" s="139">
        <v>0</v>
      </c>
      <c r="F30" s="101"/>
      <c r="G30" s="102"/>
      <c r="H30" s="100"/>
      <c r="I30" s="101"/>
      <c r="J30" s="102"/>
    </row>
    <row r="31" spans="1:10" ht="25.5" x14ac:dyDescent="0.2">
      <c r="A31" s="148" t="s">
        <v>742</v>
      </c>
      <c r="B31" s="149" t="s">
        <v>743</v>
      </c>
      <c r="C31" s="150" t="s">
        <v>528</v>
      </c>
      <c r="D31" s="151">
        <f t="shared" ref="D31:D43" si="0">(0)*1.2</f>
        <v>0</v>
      </c>
      <c r="F31" s="101"/>
      <c r="G31" s="102"/>
      <c r="H31" s="100"/>
      <c r="I31" s="101"/>
      <c r="J31" s="102"/>
    </row>
    <row r="32" spans="1:10" x14ac:dyDescent="0.2">
      <c r="A32" s="137"/>
      <c r="B32" s="164" t="s">
        <v>796</v>
      </c>
      <c r="C32" s="165"/>
      <c r="D32" s="166"/>
    </row>
    <row r="33" spans="1:10" x14ac:dyDescent="0.2">
      <c r="A33" s="148" t="s">
        <v>744</v>
      </c>
      <c r="B33" s="149" t="s">
        <v>797</v>
      </c>
      <c r="C33" s="152" t="s">
        <v>528</v>
      </c>
      <c r="D33" s="151">
        <f t="shared" si="0"/>
        <v>0</v>
      </c>
      <c r="F33" s="101"/>
      <c r="G33" s="102"/>
      <c r="H33" s="100"/>
      <c r="I33" s="101"/>
      <c r="J33" s="102"/>
    </row>
    <row r="34" spans="1:10" x14ac:dyDescent="0.2">
      <c r="A34" s="137"/>
      <c r="B34" s="164" t="s">
        <v>796</v>
      </c>
      <c r="C34" s="165"/>
      <c r="D34" s="166"/>
    </row>
    <row r="35" spans="1:10" x14ac:dyDescent="0.2">
      <c r="A35" s="148" t="s">
        <v>745</v>
      </c>
      <c r="B35" s="149" t="s">
        <v>746</v>
      </c>
      <c r="C35" s="152" t="s">
        <v>528</v>
      </c>
      <c r="D35" s="151">
        <f t="shared" si="0"/>
        <v>0</v>
      </c>
      <c r="F35" s="101"/>
      <c r="G35" s="102"/>
      <c r="H35" s="100"/>
      <c r="I35" s="101"/>
      <c r="J35" s="102"/>
    </row>
    <row r="36" spans="1:10" x14ac:dyDescent="0.2">
      <c r="A36" s="137"/>
      <c r="B36" s="164" t="s">
        <v>796</v>
      </c>
      <c r="C36" s="165"/>
      <c r="D36" s="166"/>
    </row>
    <row r="37" spans="1:10" x14ac:dyDescent="0.2">
      <c r="A37" s="148" t="s">
        <v>747</v>
      </c>
      <c r="B37" s="149" t="s">
        <v>748</v>
      </c>
      <c r="C37" s="152" t="s">
        <v>528</v>
      </c>
      <c r="D37" s="151">
        <f t="shared" si="0"/>
        <v>0</v>
      </c>
      <c r="F37" s="101"/>
      <c r="G37" s="102"/>
      <c r="H37" s="100"/>
      <c r="I37" s="101"/>
      <c r="J37" s="102"/>
    </row>
    <row r="38" spans="1:10" x14ac:dyDescent="0.2">
      <c r="A38" s="137"/>
      <c r="B38" s="164" t="s">
        <v>796</v>
      </c>
      <c r="C38" s="165"/>
      <c r="D38" s="166"/>
    </row>
    <row r="39" spans="1:10" x14ac:dyDescent="0.2">
      <c r="A39" s="148" t="s">
        <v>749</v>
      </c>
      <c r="B39" s="149" t="s">
        <v>750</v>
      </c>
      <c r="C39" s="152" t="s">
        <v>528</v>
      </c>
      <c r="D39" s="151">
        <f t="shared" si="0"/>
        <v>0</v>
      </c>
      <c r="F39" s="101"/>
      <c r="G39" s="102"/>
      <c r="H39" s="100"/>
      <c r="I39" s="101"/>
      <c r="J39" s="102"/>
    </row>
    <row r="40" spans="1:10" x14ac:dyDescent="0.2">
      <c r="A40" s="137"/>
      <c r="B40" s="164" t="s">
        <v>796</v>
      </c>
      <c r="C40" s="165"/>
      <c r="D40" s="166"/>
    </row>
    <row r="41" spans="1:10" ht="25.5" x14ac:dyDescent="0.2">
      <c r="A41" s="148" t="s">
        <v>751</v>
      </c>
      <c r="B41" s="149" t="s">
        <v>752</v>
      </c>
      <c r="C41" s="152" t="s">
        <v>528</v>
      </c>
      <c r="D41" s="151">
        <f t="shared" si="0"/>
        <v>0</v>
      </c>
      <c r="F41" s="101"/>
      <c r="G41" s="102"/>
      <c r="H41" s="100"/>
      <c r="I41" s="101"/>
      <c r="J41" s="102"/>
    </row>
    <row r="42" spans="1:10" x14ac:dyDescent="0.2">
      <c r="A42" s="137"/>
      <c r="B42" s="164" t="s">
        <v>796</v>
      </c>
      <c r="C42" s="165"/>
      <c r="D42" s="166"/>
    </row>
    <row r="43" spans="1:10" x14ac:dyDescent="0.2">
      <c r="A43" s="148" t="s">
        <v>753</v>
      </c>
      <c r="B43" s="149" t="s">
        <v>754</v>
      </c>
      <c r="C43" s="152" t="s">
        <v>528</v>
      </c>
      <c r="D43" s="151">
        <f t="shared" si="0"/>
        <v>0</v>
      </c>
      <c r="F43" s="101"/>
      <c r="G43" s="102"/>
      <c r="H43" s="100"/>
      <c r="I43" s="101"/>
      <c r="J43" s="102"/>
    </row>
    <row r="44" spans="1:10" ht="24" customHeight="1" x14ac:dyDescent="0.2">
      <c r="A44" s="137" t="s">
        <v>755</v>
      </c>
      <c r="B44" s="131" t="s">
        <v>776</v>
      </c>
      <c r="C44" s="140" t="s">
        <v>528</v>
      </c>
      <c r="D44" s="141">
        <v>0</v>
      </c>
      <c r="F44" s="101"/>
      <c r="G44" s="102"/>
      <c r="H44" s="100"/>
      <c r="I44" s="101"/>
      <c r="J44" s="102"/>
    </row>
    <row r="45" spans="1:10" ht="12" customHeight="1" x14ac:dyDescent="0.2">
      <c r="A45" s="137" t="s">
        <v>774</v>
      </c>
      <c r="B45" s="131" t="s">
        <v>775</v>
      </c>
      <c r="C45" s="140" t="s">
        <v>528</v>
      </c>
      <c r="D45" s="141">
        <v>0</v>
      </c>
      <c r="F45" s="101"/>
      <c r="G45" s="102"/>
      <c r="H45" s="100"/>
      <c r="I45" s="101"/>
      <c r="J45" s="102"/>
    </row>
    <row r="46" spans="1:10" ht="12.75" customHeight="1" x14ac:dyDescent="0.2">
      <c r="A46" s="137" t="s">
        <v>756</v>
      </c>
      <c r="B46" s="131" t="s">
        <v>757</v>
      </c>
      <c r="C46" s="140" t="s">
        <v>528</v>
      </c>
      <c r="D46" s="141">
        <v>0</v>
      </c>
      <c r="F46" s="101"/>
      <c r="G46" s="102"/>
      <c r="H46" s="100"/>
      <c r="I46" s="101"/>
      <c r="J46" s="102"/>
    </row>
    <row r="47" spans="1:10" ht="25.5" x14ac:dyDescent="0.2">
      <c r="A47" s="137" t="s">
        <v>758</v>
      </c>
      <c r="B47" s="131" t="s">
        <v>759</v>
      </c>
      <c r="C47" s="140" t="s">
        <v>528</v>
      </c>
      <c r="D47" s="141">
        <v>0</v>
      </c>
      <c r="F47" s="101"/>
      <c r="G47" s="102"/>
      <c r="H47" s="100"/>
      <c r="I47" s="101"/>
      <c r="J47" s="102"/>
    </row>
    <row r="48" spans="1:10" ht="12.75" customHeight="1" x14ac:dyDescent="0.2">
      <c r="A48" s="137" t="s">
        <v>760</v>
      </c>
      <c r="B48" s="131" t="s">
        <v>761</v>
      </c>
      <c r="C48" s="140" t="s">
        <v>528</v>
      </c>
      <c r="D48" s="141">
        <v>0</v>
      </c>
      <c r="F48" s="101"/>
      <c r="G48" s="102"/>
      <c r="H48" s="100"/>
      <c r="I48" s="101"/>
      <c r="J48" s="102"/>
    </row>
    <row r="49" spans="1:10" ht="25.5" x14ac:dyDescent="0.2">
      <c r="A49" s="137" t="s">
        <v>762</v>
      </c>
      <c r="B49" s="131" t="s">
        <v>763</v>
      </c>
      <c r="C49" s="140" t="s">
        <v>528</v>
      </c>
      <c r="D49" s="141">
        <v>212.85</v>
      </c>
      <c r="F49" s="101"/>
      <c r="G49" s="102"/>
      <c r="H49" s="100"/>
      <c r="I49" s="101"/>
      <c r="J49" s="102"/>
    </row>
    <row r="50" spans="1:10" ht="12.75" customHeight="1" x14ac:dyDescent="0.2">
      <c r="A50" s="137" t="s">
        <v>764</v>
      </c>
      <c r="B50" s="131" t="s">
        <v>765</v>
      </c>
      <c r="C50" s="140" t="s">
        <v>528</v>
      </c>
      <c r="D50" s="141">
        <v>0</v>
      </c>
      <c r="F50" s="101"/>
      <c r="G50" s="102"/>
      <c r="H50" s="100"/>
      <c r="I50" s="101"/>
      <c r="J50" s="102"/>
    </row>
    <row r="51" spans="1:10" x14ac:dyDescent="0.2">
      <c r="A51" s="137" t="s">
        <v>766</v>
      </c>
      <c r="B51" s="131" t="s">
        <v>767</v>
      </c>
      <c r="C51" s="140" t="s">
        <v>528</v>
      </c>
      <c r="D51" s="141">
        <v>0</v>
      </c>
      <c r="F51" s="101"/>
      <c r="G51" s="102"/>
      <c r="H51" s="100"/>
      <c r="I51" s="101"/>
      <c r="J51" s="102"/>
    </row>
    <row r="52" spans="1:10" ht="38.25" x14ac:dyDescent="0.2">
      <c r="A52" s="137" t="s">
        <v>768</v>
      </c>
      <c r="B52" s="131" t="s">
        <v>769</v>
      </c>
      <c r="C52" s="140" t="s">
        <v>528</v>
      </c>
      <c r="D52" s="141">
        <v>0</v>
      </c>
      <c r="F52" s="101"/>
      <c r="G52" s="102"/>
      <c r="H52" s="100"/>
      <c r="I52" s="101"/>
      <c r="J52" s="102"/>
    </row>
    <row r="53" spans="1:10" ht="51" x14ac:dyDescent="0.2">
      <c r="A53" s="137" t="s">
        <v>770</v>
      </c>
      <c r="B53" s="131" t="s">
        <v>771</v>
      </c>
      <c r="C53" s="140" t="s">
        <v>528</v>
      </c>
      <c r="D53" s="141">
        <v>0</v>
      </c>
      <c r="F53" s="101"/>
      <c r="G53" s="102"/>
      <c r="H53" s="100"/>
      <c r="I53" s="101"/>
      <c r="J53" s="102"/>
    </row>
    <row r="54" spans="1:10" x14ac:dyDescent="0.2">
      <c r="A54" s="137" t="s">
        <v>772</v>
      </c>
      <c r="B54" s="142" t="s">
        <v>773</v>
      </c>
      <c r="C54" s="143" t="s">
        <v>528</v>
      </c>
      <c r="D54" s="144">
        <v>0</v>
      </c>
      <c r="F54" s="101"/>
      <c r="G54" s="102"/>
      <c r="H54" s="100"/>
      <c r="I54" s="101"/>
      <c r="J54" s="102"/>
    </row>
    <row r="55" spans="1:10" x14ac:dyDescent="0.2">
      <c r="A55" s="163" t="s">
        <v>288</v>
      </c>
      <c r="B55" s="163"/>
      <c r="C55" s="163"/>
      <c r="D55" s="163"/>
      <c r="F55" s="101"/>
      <c r="G55" s="102"/>
      <c r="H55" s="100"/>
      <c r="I55" s="101"/>
      <c r="J55" s="102"/>
    </row>
    <row r="56" spans="1:10" x14ac:dyDescent="0.2">
      <c r="A56" s="124" t="s">
        <v>608</v>
      </c>
      <c r="B56" s="44" t="s">
        <v>289</v>
      </c>
      <c r="C56" s="126" t="s">
        <v>514</v>
      </c>
      <c r="D56" s="126"/>
      <c r="F56" s="101"/>
      <c r="G56" s="102"/>
      <c r="H56" s="100"/>
      <c r="I56" s="101"/>
      <c r="J56" s="102"/>
    </row>
    <row r="57" spans="1:10" x14ac:dyDescent="0.2">
      <c r="A57" s="124" t="s">
        <v>609</v>
      </c>
      <c r="B57" s="44" t="s">
        <v>290</v>
      </c>
      <c r="C57" s="126" t="s">
        <v>514</v>
      </c>
      <c r="D57" s="126"/>
      <c r="F57" s="101"/>
      <c r="G57" s="102"/>
      <c r="H57" s="100"/>
      <c r="I57" s="103"/>
      <c r="J57" s="102"/>
    </row>
    <row r="58" spans="1:10" ht="25.5" x14ac:dyDescent="0.2">
      <c r="A58" s="124" t="s">
        <v>610</v>
      </c>
      <c r="B58" s="44" t="s">
        <v>291</v>
      </c>
      <c r="C58" s="126" t="s">
        <v>514</v>
      </c>
      <c r="D58" s="126"/>
      <c r="F58" s="101"/>
      <c r="G58" s="102"/>
      <c r="H58" s="100"/>
      <c r="I58" s="103"/>
      <c r="J58" s="102"/>
    </row>
    <row r="59" spans="1:10" ht="12.75" customHeight="1" x14ac:dyDescent="0.2">
      <c r="A59" s="124" t="s">
        <v>611</v>
      </c>
      <c r="B59" s="44" t="s">
        <v>292</v>
      </c>
      <c r="C59" s="126" t="s">
        <v>528</v>
      </c>
      <c r="D59" s="126"/>
      <c r="F59" s="101"/>
      <c r="G59" s="102"/>
      <c r="H59" s="100"/>
      <c r="I59" s="101"/>
      <c r="J59" s="102"/>
    </row>
    <row r="60" spans="1:10" x14ac:dyDescent="0.2">
      <c r="A60" s="163" t="s">
        <v>89</v>
      </c>
      <c r="B60" s="163"/>
      <c r="C60" s="163"/>
      <c r="D60" s="163"/>
      <c r="F60" s="101"/>
      <c r="G60" s="102"/>
      <c r="H60" s="100"/>
      <c r="I60" s="101"/>
      <c r="J60" s="102"/>
    </row>
    <row r="61" spans="1:10" ht="25.5" x14ac:dyDescent="0.2">
      <c r="A61" s="124" t="s">
        <v>612</v>
      </c>
      <c r="B61" s="44" t="s">
        <v>90</v>
      </c>
      <c r="C61" s="126" t="s">
        <v>528</v>
      </c>
      <c r="D61" s="145">
        <f>D63+D62</f>
        <v>0</v>
      </c>
      <c r="F61" s="101"/>
      <c r="G61" s="102"/>
      <c r="H61" s="100"/>
      <c r="I61" s="101"/>
      <c r="J61" s="102"/>
    </row>
    <row r="62" spans="1:10" x14ac:dyDescent="0.2">
      <c r="A62" s="124" t="s">
        <v>613</v>
      </c>
      <c r="B62" s="125" t="s">
        <v>723</v>
      </c>
      <c r="C62" s="126" t="s">
        <v>528</v>
      </c>
      <c r="D62" s="146"/>
      <c r="F62" s="101"/>
      <c r="G62" s="102"/>
      <c r="H62" s="100"/>
      <c r="I62" s="101"/>
      <c r="J62" s="102"/>
    </row>
    <row r="63" spans="1:10" x14ac:dyDescent="0.2">
      <c r="A63" s="124" t="s">
        <v>614</v>
      </c>
      <c r="B63" s="125" t="s">
        <v>724</v>
      </c>
      <c r="C63" s="126" t="s">
        <v>528</v>
      </c>
      <c r="D63" s="147">
        <v>0</v>
      </c>
      <c r="F63" s="101"/>
      <c r="G63" s="102"/>
      <c r="H63" s="100"/>
      <c r="I63" s="101"/>
      <c r="J63" s="102"/>
    </row>
    <row r="64" spans="1:10" ht="25.5" x14ac:dyDescent="0.2">
      <c r="A64" s="124" t="s">
        <v>615</v>
      </c>
      <c r="B64" s="44" t="s">
        <v>91</v>
      </c>
      <c r="C64" s="126" t="s">
        <v>528</v>
      </c>
      <c r="D64" s="145">
        <f>D66+D61</f>
        <v>3111.9000000000015</v>
      </c>
      <c r="F64" s="101"/>
      <c r="G64" s="102"/>
      <c r="H64" s="100"/>
      <c r="I64" s="101"/>
      <c r="J64" s="102"/>
    </row>
    <row r="65" spans="1:10" x14ac:dyDescent="0.2">
      <c r="A65" s="113" t="s">
        <v>616</v>
      </c>
      <c r="B65" s="116" t="s">
        <v>723</v>
      </c>
      <c r="C65" s="112" t="s">
        <v>528</v>
      </c>
      <c r="D65" s="112"/>
      <c r="F65" s="101"/>
      <c r="G65" s="102"/>
      <c r="H65" s="100"/>
      <c r="I65" s="101"/>
      <c r="J65" s="102"/>
    </row>
    <row r="66" spans="1:10" x14ac:dyDescent="0.2">
      <c r="A66" s="113" t="s">
        <v>617</v>
      </c>
      <c r="B66" s="116" t="s">
        <v>724</v>
      </c>
      <c r="C66" s="112" t="s">
        <v>528</v>
      </c>
      <c r="D66" s="119">
        <f>D25</f>
        <v>3111.9000000000015</v>
      </c>
      <c r="F66" s="101"/>
      <c r="G66" s="102"/>
      <c r="H66" s="100"/>
      <c r="I66" s="101"/>
      <c r="J66" s="102"/>
    </row>
    <row r="67" spans="1:10" x14ac:dyDescent="0.2">
      <c r="A67" s="161" t="s">
        <v>293</v>
      </c>
      <c r="B67" s="161"/>
      <c r="C67" s="161"/>
      <c r="D67" s="161"/>
      <c r="F67" s="101"/>
      <c r="G67" s="102"/>
      <c r="H67" s="100"/>
      <c r="I67" s="101"/>
      <c r="J67" s="102"/>
    </row>
    <row r="68" spans="1:10" x14ac:dyDescent="0.2">
      <c r="A68" s="113" t="s">
        <v>680</v>
      </c>
      <c r="B68" s="120" t="s">
        <v>681</v>
      </c>
      <c r="C68" s="112" t="s">
        <v>493</v>
      </c>
      <c r="D68" s="112"/>
      <c r="E68" s="20"/>
      <c r="F68" s="101"/>
      <c r="G68" s="102"/>
      <c r="H68" s="100"/>
      <c r="I68" s="101"/>
      <c r="J68" s="102"/>
    </row>
    <row r="69" spans="1:10" x14ac:dyDescent="0.2">
      <c r="A69" s="113" t="s">
        <v>682</v>
      </c>
      <c r="B69" s="114" t="s">
        <v>661</v>
      </c>
      <c r="C69" s="112" t="s">
        <v>493</v>
      </c>
      <c r="D69" s="112" t="s">
        <v>353</v>
      </c>
      <c r="E69" s="20"/>
      <c r="F69" s="100"/>
      <c r="G69" s="100"/>
      <c r="H69" s="100"/>
      <c r="I69" s="101"/>
      <c r="J69" s="102"/>
    </row>
    <row r="70" spans="1:10" ht="14.25" customHeight="1" x14ac:dyDescent="0.2">
      <c r="A70" s="113" t="s">
        <v>683</v>
      </c>
      <c r="B70" s="114" t="s">
        <v>92</v>
      </c>
      <c r="C70" s="112" t="s">
        <v>62</v>
      </c>
      <c r="D70" s="121">
        <f>D71/((2369.2*6+2552.1*6)/12)</f>
        <v>0</v>
      </c>
      <c r="E70" s="16"/>
      <c r="F70" s="99"/>
      <c r="G70" s="99"/>
      <c r="H70" s="100"/>
      <c r="I70" s="101"/>
      <c r="J70" s="102"/>
    </row>
    <row r="71" spans="1:10" x14ac:dyDescent="0.2">
      <c r="A71" s="113" t="s">
        <v>684</v>
      </c>
      <c r="B71" s="114" t="s">
        <v>166</v>
      </c>
      <c r="C71" s="112" t="s">
        <v>528</v>
      </c>
      <c r="D71" s="118">
        <v>0</v>
      </c>
      <c r="E71" s="16"/>
      <c r="F71" s="101"/>
      <c r="G71" s="104"/>
      <c r="H71" s="100"/>
      <c r="I71" s="101"/>
      <c r="J71" s="102"/>
    </row>
    <row r="72" spans="1:10" x14ac:dyDescent="0.2">
      <c r="A72" s="113" t="s">
        <v>685</v>
      </c>
      <c r="B72" s="114" t="s">
        <v>294</v>
      </c>
      <c r="C72" s="112" t="s">
        <v>528</v>
      </c>
      <c r="D72" s="118">
        <v>0</v>
      </c>
      <c r="F72" s="101"/>
      <c r="G72" s="104"/>
      <c r="H72" s="100"/>
      <c r="I72" s="101"/>
      <c r="J72" s="102"/>
    </row>
    <row r="73" spans="1:10" x14ac:dyDescent="0.2">
      <c r="A73" s="113" t="s">
        <v>686</v>
      </c>
      <c r="B73" s="114" t="s">
        <v>295</v>
      </c>
      <c r="C73" s="112" t="s">
        <v>528</v>
      </c>
      <c r="D73" s="118">
        <f>D71-D72</f>
        <v>0</v>
      </c>
      <c r="E73" s="16"/>
      <c r="F73" s="101"/>
      <c r="G73" s="104"/>
      <c r="H73" s="100"/>
      <c r="I73" s="100"/>
      <c r="J73" s="100"/>
    </row>
    <row r="74" spans="1:10" ht="25.5" x14ac:dyDescent="0.2">
      <c r="A74" s="113" t="s">
        <v>687</v>
      </c>
      <c r="B74" s="114" t="s">
        <v>296</v>
      </c>
      <c r="C74" s="112" t="s">
        <v>528</v>
      </c>
      <c r="D74" s="118">
        <f>D71</f>
        <v>0</v>
      </c>
      <c r="F74" s="101"/>
      <c r="G74" s="104"/>
      <c r="H74" s="100"/>
      <c r="I74" s="100"/>
      <c r="J74" s="100"/>
    </row>
    <row r="75" spans="1:10" ht="12.75" customHeight="1" x14ac:dyDescent="0.2">
      <c r="A75" s="113" t="s">
        <v>688</v>
      </c>
      <c r="B75" s="114" t="s">
        <v>297</v>
      </c>
      <c r="C75" s="112" t="s">
        <v>528</v>
      </c>
      <c r="D75" s="118">
        <f>D72</f>
        <v>0</v>
      </c>
      <c r="F75" s="101"/>
      <c r="G75" s="104"/>
      <c r="H75" s="100"/>
      <c r="I75" s="100"/>
      <c r="J75" s="100"/>
    </row>
    <row r="76" spans="1:10" ht="25.5" x14ac:dyDescent="0.2">
      <c r="A76" s="113" t="s">
        <v>689</v>
      </c>
      <c r="B76" s="114" t="s">
        <v>298</v>
      </c>
      <c r="C76" s="112" t="s">
        <v>528</v>
      </c>
      <c r="D76" s="118">
        <f>D73</f>
        <v>0</v>
      </c>
      <c r="E76" s="11"/>
      <c r="F76" s="101"/>
      <c r="G76" s="102"/>
      <c r="H76" s="100"/>
      <c r="I76" s="100"/>
      <c r="J76" s="100"/>
    </row>
    <row r="77" spans="1:10" ht="25.5" x14ac:dyDescent="0.2">
      <c r="A77" s="113" t="s">
        <v>626</v>
      </c>
      <c r="B77" s="114" t="s">
        <v>299</v>
      </c>
      <c r="C77" s="112" t="s">
        <v>528</v>
      </c>
      <c r="D77" s="118"/>
      <c r="F77" s="100"/>
      <c r="G77" s="100"/>
      <c r="H77" s="100"/>
      <c r="I77" s="100"/>
      <c r="J77" s="100"/>
    </row>
    <row r="78" spans="1:10" ht="25.5" x14ac:dyDescent="0.2">
      <c r="A78" s="113" t="s">
        <v>690</v>
      </c>
      <c r="B78" s="120" t="s">
        <v>691</v>
      </c>
      <c r="C78" s="112" t="s">
        <v>493</v>
      </c>
      <c r="D78" s="112"/>
      <c r="F78" s="100"/>
      <c r="G78" s="100"/>
      <c r="H78" s="100"/>
      <c r="I78" s="100"/>
      <c r="J78" s="100"/>
    </row>
    <row r="79" spans="1:10" x14ac:dyDescent="0.2">
      <c r="A79" s="113" t="s">
        <v>692</v>
      </c>
      <c r="B79" s="114" t="s">
        <v>661</v>
      </c>
      <c r="C79" s="112" t="s">
        <v>493</v>
      </c>
      <c r="D79" s="122" t="s">
        <v>352</v>
      </c>
      <c r="F79" s="100"/>
      <c r="G79" s="100"/>
      <c r="H79" s="100"/>
      <c r="I79" s="100"/>
      <c r="J79" s="100"/>
    </row>
    <row r="80" spans="1:10" x14ac:dyDescent="0.2">
      <c r="A80" s="113" t="s">
        <v>693</v>
      </c>
      <c r="B80" s="114" t="s">
        <v>92</v>
      </c>
      <c r="C80" s="112" t="s">
        <v>62</v>
      </c>
      <c r="D80" s="123">
        <f>D81/((33.31*6+35.38*6)/12)</f>
        <v>0</v>
      </c>
    </row>
    <row r="81" spans="1:4" x14ac:dyDescent="0.2">
      <c r="A81" s="113" t="s">
        <v>694</v>
      </c>
      <c r="B81" s="114" t="s">
        <v>166</v>
      </c>
      <c r="C81" s="112" t="s">
        <v>528</v>
      </c>
      <c r="D81" s="118">
        <v>0</v>
      </c>
    </row>
    <row r="82" spans="1:4" x14ac:dyDescent="0.2">
      <c r="A82" s="113" t="s">
        <v>695</v>
      </c>
      <c r="B82" s="114" t="s">
        <v>294</v>
      </c>
      <c r="C82" s="112" t="s">
        <v>528</v>
      </c>
      <c r="D82" s="118">
        <v>0</v>
      </c>
    </row>
    <row r="83" spans="1:4" x14ac:dyDescent="0.2">
      <c r="A83" s="113" t="s">
        <v>696</v>
      </c>
      <c r="B83" s="114" t="s">
        <v>295</v>
      </c>
      <c r="C83" s="112" t="s">
        <v>528</v>
      </c>
      <c r="D83" s="118">
        <f>D81-D82</f>
        <v>0</v>
      </c>
    </row>
    <row r="84" spans="1:4" ht="25.5" x14ac:dyDescent="0.2">
      <c r="A84" s="113" t="s">
        <v>697</v>
      </c>
      <c r="B84" s="114" t="s">
        <v>296</v>
      </c>
      <c r="C84" s="112" t="s">
        <v>528</v>
      </c>
      <c r="D84" s="118">
        <f>D81</f>
        <v>0</v>
      </c>
    </row>
    <row r="85" spans="1:4" ht="25.5" x14ac:dyDescent="0.2">
      <c r="A85" s="113" t="s">
        <v>698</v>
      </c>
      <c r="B85" s="114" t="s">
        <v>297</v>
      </c>
      <c r="C85" s="112" t="s">
        <v>528</v>
      </c>
      <c r="D85" s="118">
        <f>D82</f>
        <v>0</v>
      </c>
    </row>
    <row r="86" spans="1:4" ht="25.5" x14ac:dyDescent="0.2">
      <c r="A86" s="113" t="s">
        <v>699</v>
      </c>
      <c r="B86" s="114" t="s">
        <v>298</v>
      </c>
      <c r="C86" s="112" t="s">
        <v>528</v>
      </c>
      <c r="D86" s="118">
        <f>D83</f>
        <v>0</v>
      </c>
    </row>
    <row r="87" spans="1:4" x14ac:dyDescent="0.2">
      <c r="A87" s="113" t="s">
        <v>700</v>
      </c>
      <c r="B87" s="120" t="s">
        <v>701</v>
      </c>
      <c r="C87" s="112" t="s">
        <v>493</v>
      </c>
      <c r="D87" s="122"/>
    </row>
    <row r="88" spans="1:4" x14ac:dyDescent="0.2">
      <c r="A88" s="113" t="s">
        <v>702</v>
      </c>
      <c r="B88" s="114" t="s">
        <v>661</v>
      </c>
      <c r="C88" s="112" t="s">
        <v>493</v>
      </c>
      <c r="D88" s="122" t="s">
        <v>352</v>
      </c>
    </row>
    <row r="89" spans="1:4" x14ac:dyDescent="0.2">
      <c r="A89" s="113" t="s">
        <v>703</v>
      </c>
      <c r="B89" s="114" t="s">
        <v>92</v>
      </c>
      <c r="C89" s="112" t="s">
        <v>62</v>
      </c>
      <c r="D89" s="123">
        <f>D90/((28.84*6+30.73*6)/12)</f>
        <v>0</v>
      </c>
    </row>
    <row r="90" spans="1:4" x14ac:dyDescent="0.2">
      <c r="A90" s="113" t="s">
        <v>704</v>
      </c>
      <c r="B90" s="114" t="s">
        <v>166</v>
      </c>
      <c r="C90" s="112" t="s">
        <v>528</v>
      </c>
      <c r="D90" s="118">
        <v>0</v>
      </c>
    </row>
    <row r="91" spans="1:4" x14ac:dyDescent="0.2">
      <c r="A91" s="113" t="s">
        <v>705</v>
      </c>
      <c r="B91" s="114" t="s">
        <v>294</v>
      </c>
      <c r="C91" s="112" t="s">
        <v>528</v>
      </c>
      <c r="D91" s="118">
        <v>0</v>
      </c>
    </row>
    <row r="92" spans="1:4" x14ac:dyDescent="0.2">
      <c r="A92" s="113" t="s">
        <v>706</v>
      </c>
      <c r="B92" s="114" t="s">
        <v>295</v>
      </c>
      <c r="C92" s="112" t="s">
        <v>528</v>
      </c>
      <c r="D92" s="118">
        <f>D90-D91</f>
        <v>0</v>
      </c>
    </row>
    <row r="93" spans="1:4" ht="25.5" x14ac:dyDescent="0.2">
      <c r="A93" s="113" t="s">
        <v>707</v>
      </c>
      <c r="B93" s="114" t="s">
        <v>296</v>
      </c>
      <c r="C93" s="112" t="s">
        <v>528</v>
      </c>
      <c r="D93" s="118">
        <f>D90</f>
        <v>0</v>
      </c>
    </row>
    <row r="94" spans="1:4" ht="25.5" x14ac:dyDescent="0.2">
      <c r="A94" s="113" t="s">
        <v>708</v>
      </c>
      <c r="B94" s="114" t="s">
        <v>297</v>
      </c>
      <c r="C94" s="112" t="s">
        <v>528</v>
      </c>
      <c r="D94" s="118">
        <f>D91</f>
        <v>0</v>
      </c>
    </row>
    <row r="95" spans="1:4" ht="25.5" x14ac:dyDescent="0.2">
      <c r="A95" s="113" t="s">
        <v>709</v>
      </c>
      <c r="B95" s="114" t="s">
        <v>298</v>
      </c>
      <c r="C95" s="112" t="s">
        <v>528</v>
      </c>
      <c r="D95" s="118">
        <f>D92</f>
        <v>0</v>
      </c>
    </row>
    <row r="96" spans="1:4" ht="15" customHeight="1" x14ac:dyDescent="0.2">
      <c r="A96" s="113" t="s">
        <v>710</v>
      </c>
      <c r="B96" s="120" t="s">
        <v>711</v>
      </c>
      <c r="C96" s="112" t="s">
        <v>493</v>
      </c>
      <c r="D96" s="112"/>
    </row>
    <row r="97" spans="1:4" x14ac:dyDescent="0.2">
      <c r="A97" s="113" t="s">
        <v>712</v>
      </c>
      <c r="B97" s="114" t="s">
        <v>661</v>
      </c>
      <c r="C97" s="112" t="s">
        <v>493</v>
      </c>
      <c r="D97" s="122" t="s">
        <v>666</v>
      </c>
    </row>
    <row r="98" spans="1:4" x14ac:dyDescent="0.2">
      <c r="A98" s="113" t="s">
        <v>713</v>
      </c>
      <c r="B98" s="114" t="s">
        <v>92</v>
      </c>
      <c r="C98" s="112" t="s">
        <v>62</v>
      </c>
      <c r="D98" s="123">
        <f>D99/((4.18*6+4.54*6)/12)</f>
        <v>0</v>
      </c>
    </row>
    <row r="99" spans="1:4" x14ac:dyDescent="0.2">
      <c r="A99" s="113" t="s">
        <v>714</v>
      </c>
      <c r="B99" s="114" t="s">
        <v>166</v>
      </c>
      <c r="C99" s="112" t="s">
        <v>528</v>
      </c>
      <c r="D99" s="118">
        <v>0</v>
      </c>
    </row>
    <row r="100" spans="1:4" x14ac:dyDescent="0.2">
      <c r="A100" s="113" t="s">
        <v>715</v>
      </c>
      <c r="B100" s="114" t="s">
        <v>294</v>
      </c>
      <c r="C100" s="112" t="s">
        <v>528</v>
      </c>
      <c r="D100" s="118">
        <v>0</v>
      </c>
    </row>
    <row r="101" spans="1:4" x14ac:dyDescent="0.2">
      <c r="A101" s="113" t="s">
        <v>716</v>
      </c>
      <c r="B101" s="114" t="s">
        <v>295</v>
      </c>
      <c r="C101" s="112" t="s">
        <v>528</v>
      </c>
      <c r="D101" s="118">
        <f>D99-D100</f>
        <v>0</v>
      </c>
    </row>
    <row r="102" spans="1:4" ht="25.5" x14ac:dyDescent="0.2">
      <c r="A102" s="113" t="s">
        <v>717</v>
      </c>
      <c r="B102" s="114" t="s">
        <v>296</v>
      </c>
      <c r="C102" s="112" t="s">
        <v>528</v>
      </c>
      <c r="D102" s="118">
        <f>D99</f>
        <v>0</v>
      </c>
    </row>
    <row r="103" spans="1:4" ht="25.5" x14ac:dyDescent="0.2">
      <c r="A103" s="113" t="s">
        <v>718</v>
      </c>
      <c r="B103" s="114" t="s">
        <v>297</v>
      </c>
      <c r="C103" s="112" t="s">
        <v>528</v>
      </c>
      <c r="D103" s="118">
        <f>D100</f>
        <v>0</v>
      </c>
    </row>
    <row r="104" spans="1:4" ht="25.5" x14ac:dyDescent="0.2">
      <c r="A104" s="113" t="s">
        <v>719</v>
      </c>
      <c r="B104" s="114" t="s">
        <v>298</v>
      </c>
      <c r="C104" s="112" t="s">
        <v>528</v>
      </c>
      <c r="D104" s="118">
        <f>D101</f>
        <v>0</v>
      </c>
    </row>
    <row r="105" spans="1:4" x14ac:dyDescent="0.2">
      <c r="A105" s="161" t="s">
        <v>300</v>
      </c>
      <c r="B105" s="161"/>
      <c r="C105" s="161"/>
      <c r="D105" s="161"/>
    </row>
    <row r="106" spans="1:4" x14ac:dyDescent="0.2">
      <c r="A106" s="109" t="s">
        <v>628</v>
      </c>
      <c r="B106" s="117" t="s">
        <v>289</v>
      </c>
      <c r="C106" s="111" t="s">
        <v>514</v>
      </c>
      <c r="D106" s="112"/>
    </row>
    <row r="107" spans="1:4" x14ac:dyDescent="0.2">
      <c r="A107" s="22" t="s">
        <v>629</v>
      </c>
      <c r="B107" s="35" t="s">
        <v>290</v>
      </c>
      <c r="C107" s="24" t="s">
        <v>514</v>
      </c>
      <c r="D107" s="33"/>
    </row>
    <row r="108" spans="1:4" ht="25.5" x14ac:dyDescent="0.2">
      <c r="A108" s="22" t="s">
        <v>630</v>
      </c>
      <c r="B108" s="35" t="s">
        <v>291</v>
      </c>
      <c r="C108" s="24" t="s">
        <v>514</v>
      </c>
      <c r="D108" s="33"/>
    </row>
    <row r="109" spans="1:4" x14ac:dyDescent="0.2">
      <c r="A109" s="22" t="s">
        <v>631</v>
      </c>
      <c r="B109" s="35" t="s">
        <v>292</v>
      </c>
      <c r="C109" s="24" t="s">
        <v>528</v>
      </c>
      <c r="D109" s="33"/>
    </row>
    <row r="110" spans="1:4" x14ac:dyDescent="0.2">
      <c r="A110" s="162" t="s">
        <v>301</v>
      </c>
      <c r="B110" s="162"/>
      <c r="C110" s="162"/>
      <c r="D110" s="162"/>
    </row>
    <row r="111" spans="1:4" x14ac:dyDescent="0.2">
      <c r="A111" s="22" t="s">
        <v>632</v>
      </c>
      <c r="B111" s="35" t="s">
        <v>302</v>
      </c>
      <c r="C111" s="24" t="s">
        <v>514</v>
      </c>
      <c r="D111" s="33"/>
    </row>
    <row r="112" spans="1:4" x14ac:dyDescent="0.2">
      <c r="A112" s="22" t="s">
        <v>45</v>
      </c>
      <c r="B112" s="35" t="s">
        <v>303</v>
      </c>
      <c r="C112" s="24" t="s">
        <v>514</v>
      </c>
      <c r="D112" s="33"/>
    </row>
    <row r="113" spans="1:4" ht="25.5" x14ac:dyDescent="0.2">
      <c r="A113" s="22" t="s">
        <v>633</v>
      </c>
      <c r="B113" s="35" t="s">
        <v>304</v>
      </c>
      <c r="C113" s="24" t="s">
        <v>528</v>
      </c>
      <c r="D113" s="33"/>
    </row>
  </sheetData>
  <mergeCells count="14">
    <mergeCell ref="A2:D2"/>
    <mergeCell ref="A105:D105"/>
    <mergeCell ref="A110:D110"/>
    <mergeCell ref="A8:D8"/>
    <mergeCell ref="A26:D26"/>
    <mergeCell ref="A55:D55"/>
    <mergeCell ref="A60:D60"/>
    <mergeCell ref="A67:D67"/>
    <mergeCell ref="B32:D32"/>
    <mergeCell ref="B34:D34"/>
    <mergeCell ref="B36:D36"/>
    <mergeCell ref="B38:D38"/>
    <mergeCell ref="B40:D40"/>
    <mergeCell ref="B42:D4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68" t="s">
        <v>333</v>
      </c>
      <c r="C2" s="168"/>
      <c r="D2" s="168"/>
      <c r="E2" s="168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56" t="s">
        <v>525</v>
      </c>
      <c r="B8" s="156"/>
      <c r="C8" s="156"/>
      <c r="D8" s="156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59" t="s">
        <v>452</v>
      </c>
      <c r="F10" s="169"/>
      <c r="G10" s="169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59" t="s">
        <v>453</v>
      </c>
      <c r="F11" s="169"/>
      <c r="G11" s="169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59" t="s">
        <v>454</v>
      </c>
      <c r="F14" s="169"/>
      <c r="G14" s="169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67" t="s">
        <v>161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334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68" t="s">
        <v>262</v>
      </c>
      <c r="C2" s="168"/>
      <c r="D2" s="168"/>
      <c r="E2" s="168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59" t="s">
        <v>455</v>
      </c>
      <c r="F6" s="169"/>
      <c r="G6" s="169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59" t="s">
        <v>162</v>
      </c>
      <c r="F10" s="169"/>
      <c r="G10" s="169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59" t="s">
        <v>456</v>
      </c>
      <c r="F12" s="169"/>
      <c r="G12" s="169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59" t="s">
        <v>457</v>
      </c>
      <c r="F15" s="169"/>
      <c r="G15" s="169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70" t="s">
        <v>668</v>
      </c>
      <c r="C2" s="170"/>
      <c r="D2" s="170"/>
      <c r="E2" s="170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59" t="s">
        <v>163</v>
      </c>
      <c r="F6" s="160"/>
      <c r="G6" s="160"/>
      <c r="H6" s="160"/>
      <c r="I6" s="160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70" t="s">
        <v>146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147</v>
      </c>
      <c r="C12" s="170"/>
      <c r="D12" s="170"/>
      <c r="E12" s="170"/>
    </row>
    <row r="13" spans="1:9" ht="41.25" customHeight="1" x14ac:dyDescent="0.2">
      <c r="A13" s="30" t="s">
        <v>553</v>
      </c>
      <c r="B13" s="170" t="s">
        <v>148</v>
      </c>
      <c r="C13" s="170"/>
      <c r="D13" s="170"/>
      <c r="E13" s="170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59" t="s">
        <v>462</v>
      </c>
      <c r="F18" s="160"/>
      <c r="G18" s="160"/>
      <c r="H18" s="160"/>
      <c r="I18" s="160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59" t="s">
        <v>15</v>
      </c>
      <c r="F19" s="160"/>
      <c r="G19" s="160"/>
      <c r="H19" s="160"/>
      <c r="I19" s="16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70" t="s">
        <v>146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147</v>
      </c>
      <c r="C3" s="170"/>
      <c r="D3" s="170"/>
      <c r="E3" s="170"/>
    </row>
    <row r="4" spans="1:5" ht="41.25" customHeight="1" x14ac:dyDescent="0.2">
      <c r="A4" s="30" t="s">
        <v>553</v>
      </c>
      <c r="B4" s="170" t="s">
        <v>148</v>
      </c>
      <c r="C4" s="170"/>
      <c r="D4" s="170"/>
      <c r="E4" s="170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67" t="s">
        <v>267</v>
      </c>
      <c r="C2" s="167"/>
      <c r="D2" s="167"/>
      <c r="E2" s="167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62" t="s">
        <v>559</v>
      </c>
      <c r="B8" s="162"/>
      <c r="C8" s="162"/>
      <c r="D8" s="162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63" t="s">
        <v>561</v>
      </c>
      <c r="B15" s="163"/>
      <c r="C15" s="163"/>
      <c r="D15" s="163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62" t="s">
        <v>563</v>
      </c>
      <c r="B17" s="162"/>
      <c r="C17" s="162"/>
      <c r="D17" s="162"/>
      <c r="F17" s="51" t="s">
        <v>36</v>
      </c>
      <c r="G17" s="68" t="s">
        <v>189</v>
      </c>
    </row>
    <row r="18" spans="1:7" ht="25.5" x14ac:dyDescent="0.2">
      <c r="A18" s="22" t="s">
        <v>555</v>
      </c>
      <c r="B18" s="35" t="s">
        <v>546</v>
      </c>
      <c r="C18" s="24" t="s">
        <v>493</v>
      </c>
      <c r="D18" s="24" t="s">
        <v>725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33">
        <v>1960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33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33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33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33">
        <v>1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33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33"/>
    </row>
    <row r="27" spans="1:7" x14ac:dyDescent="0.2">
      <c r="A27" s="22" t="s">
        <v>597</v>
      </c>
      <c r="B27" s="32" t="s">
        <v>571</v>
      </c>
      <c r="C27" s="33" t="s">
        <v>514</v>
      </c>
      <c r="D27" s="33">
        <v>2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24"/>
    </row>
    <row r="29" spans="1:7" x14ac:dyDescent="0.2">
      <c r="A29" s="22" t="s">
        <v>599</v>
      </c>
      <c r="B29" s="47" t="s">
        <v>269</v>
      </c>
      <c r="C29" s="33" t="s">
        <v>514</v>
      </c>
      <c r="D29" s="24"/>
    </row>
    <row r="30" spans="1:7" x14ac:dyDescent="0.2">
      <c r="A30" s="22" t="s">
        <v>600</v>
      </c>
      <c r="B30" s="47" t="s">
        <v>270</v>
      </c>
      <c r="C30" s="33" t="s">
        <v>514</v>
      </c>
      <c r="D30" s="24"/>
    </row>
    <row r="31" spans="1:7" x14ac:dyDescent="0.2">
      <c r="A31" s="22" t="s">
        <v>601</v>
      </c>
      <c r="B31" s="32" t="s">
        <v>573</v>
      </c>
      <c r="C31" s="24" t="s">
        <v>516</v>
      </c>
      <c r="D31" s="24">
        <v>175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24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24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24"/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62" t="s">
        <v>586</v>
      </c>
      <c r="B44" s="162"/>
      <c r="C44" s="162"/>
      <c r="D44" s="162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67" t="s">
        <v>639</v>
      </c>
      <c r="C2" s="167"/>
      <c r="D2" s="167"/>
      <c r="E2" s="167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62" t="s">
        <v>640</v>
      </c>
      <c r="B6" s="162"/>
      <c r="C6" s="162"/>
      <c r="D6" s="162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24"/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62" t="s">
        <v>273</v>
      </c>
      <c r="B8" s="162"/>
      <c r="C8" s="162"/>
      <c r="D8" s="162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62" t="s">
        <v>642</v>
      </c>
      <c r="B11" s="162"/>
      <c r="C11" s="162"/>
      <c r="D11" s="162"/>
      <c r="I11" s="70" t="s">
        <v>488</v>
      </c>
      <c r="J11" s="71" t="s">
        <v>222</v>
      </c>
    </row>
    <row r="12" spans="1:10" x14ac:dyDescent="0.2">
      <c r="A12" s="22" t="s">
        <v>38</v>
      </c>
      <c r="B12" s="32" t="s">
        <v>643</v>
      </c>
      <c r="C12" s="24" t="s">
        <v>493</v>
      </c>
      <c r="D12" s="24"/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56" t="s">
        <v>644</v>
      </c>
      <c r="B13" s="156"/>
      <c r="C13" s="156"/>
      <c r="D13" s="156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33"/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6" t="s">
        <v>647</v>
      </c>
      <c r="B16" s="156"/>
      <c r="C16" s="156"/>
      <c r="D16" s="156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62" t="s">
        <v>649</v>
      </c>
      <c r="B18" s="162"/>
      <c r="C18" s="162"/>
      <c r="D18" s="162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62" t="s">
        <v>652</v>
      </c>
      <c r="B21" s="162"/>
      <c r="C21" s="162"/>
      <c r="D21" s="162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6" t="s">
        <v>657</v>
      </c>
      <c r="B25" s="156"/>
      <c r="C25" s="156"/>
      <c r="D25" s="156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56" t="s">
        <v>664</v>
      </c>
      <c r="B32" s="156"/>
      <c r="C32" s="156"/>
      <c r="D32" s="156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56" t="s">
        <v>16</v>
      </c>
      <c r="B35" s="156"/>
      <c r="C35" s="156"/>
      <c r="D35" s="156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6" t="s">
        <v>19</v>
      </c>
      <c r="B37" s="156"/>
      <c r="C37" s="156"/>
      <c r="D37" s="156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56" t="s">
        <v>21</v>
      </c>
      <c r="B39" s="156"/>
      <c r="C39" s="156"/>
      <c r="D39" s="156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56" t="s">
        <v>26</v>
      </c>
      <c r="B44" s="156"/>
      <c r="C44" s="156"/>
      <c r="D44" s="156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56" t="s">
        <v>28</v>
      </c>
      <c r="B46" s="156"/>
      <c r="C46" s="156"/>
      <c r="D46" s="156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56" t="s">
        <v>30</v>
      </c>
      <c r="B48" s="156"/>
      <c r="C48" s="156"/>
      <c r="D48" s="156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56" t="s">
        <v>32</v>
      </c>
      <c r="B50" s="156"/>
      <c r="C50" s="156"/>
      <c r="D50" s="156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149</v>
      </c>
      <c r="C2" s="167"/>
      <c r="D2" s="167"/>
      <c r="E2" s="167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2023-03-27T05:49:16Z</dcterms:modified>
</cp:coreProperties>
</file>