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  <sheet name="Отчет о совместимости" sheetId="68" r:id="rId34"/>
  </sheets>
  <externalReferences>
    <externalReference r:id="rId3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36" i="13" l="1"/>
  <c r="D48" i="13" l="1"/>
  <c r="D51" i="13"/>
  <c r="D56" i="13"/>
  <c r="D60" i="13"/>
  <c r="D64" i="13"/>
  <c r="D76" i="13"/>
  <c r="D122" i="13" l="1"/>
  <c r="D113" i="13"/>
  <c r="D104" i="13"/>
  <c r="D32" i="13" l="1"/>
  <c r="D33" i="13"/>
  <c r="D35" i="13"/>
  <c r="D30" i="13" l="1"/>
  <c r="D29" i="13" s="1"/>
  <c r="D16" i="13"/>
  <c r="D85" i="13" l="1"/>
  <c r="D9" i="13"/>
  <c r="D118" i="13"/>
  <c r="D117" i="13"/>
  <c r="D127" i="13"/>
  <c r="D126" i="13"/>
  <c r="D125" i="13"/>
  <c r="D128" i="13" s="1"/>
  <c r="D116" i="13"/>
  <c r="D119" i="13" s="1"/>
  <c r="D109" i="13"/>
  <c r="D108" i="13"/>
  <c r="D107" i="13"/>
  <c r="D110" i="13" s="1"/>
  <c r="D99" i="13"/>
  <c r="D98" i="13"/>
  <c r="D100" i="13"/>
  <c r="D12" i="13"/>
  <c r="D25" i="13" l="1"/>
  <c r="D23" i="13" l="1"/>
  <c r="D90" i="13"/>
  <c r="D88" i="13" s="1"/>
</calcChain>
</file>

<file path=xl/sharedStrings.xml><?xml version="1.0" encoding="utf-8"?>
<sst xmlns="http://schemas.openxmlformats.org/spreadsheetml/2006/main" count="1137" uniqueCount="570">
  <si>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</si>
  <si>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</si>
  <si>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</si>
  <si>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</si>
  <si>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</si>
  <si>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</si>
  <si>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</si>
  <si>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</si>
  <si>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</si>
  <si>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</si>
  <si>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</si>
  <si>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</si>
  <si>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</si>
  <si>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</si>
  <si>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</si>
  <si>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</si>
  <si>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</si>
  <si>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</si>
  <si>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</si>
  <si>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</si>
  <si>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</si>
  <si>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</si>
  <si>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</si>
  <si>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</si>
  <si>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</si>
  <si>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</si>
  <si>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</si>
  <si>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</si>
  <si>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</si>
  <si>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</si>
  <si>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</si>
  <si>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</si>
  <si>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</si>
  <si>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</si>
  <si>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</si>
  <si>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</si>
  <si>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</si>
  <si>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</si>
  <si>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</si>
  <si>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</si>
  <si>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</si>
  <si>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</si>
  <si>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</si>
  <si>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</si>
  <si>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</si>
  <si>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</si>
  <si>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</si>
  <si>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</si>
  <si>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</si>
  <si>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</si>
  <si>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</si>
  <si>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</si>
  <si>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</si>
  <si>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</si>
  <si>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</si>
  <si>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</si>
  <si>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</si>
  <si>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</si>
  <si>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</si>
  <si>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</si>
  <si>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</si>
  <si>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</si>
  <si>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</si>
  <si>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</si>
  <si>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</si>
  <si>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</si>
  <si>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</si>
  <si>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</si>
  <si>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</si>
  <si>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</si>
  <si>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</si>
  <si>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</si>
  <si>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</si>
  <si>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</si>
  <si>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</si>
  <si>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</si>
  <si>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</si>
  <si>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</si>
  <si>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</si>
  <si>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</si>
  <si>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</si>
  <si>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</si>
  <si>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</si>
  <si>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</si>
  <si>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</si>
  <si>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</si>
  <si>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</si>
  <si>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</si>
  <si>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</si>
  <si>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</si>
  <si>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</si>
  <si>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</si>
  <si>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</si>
  <si>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</si>
  <si>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</si>
  <si>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</si>
  <si>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</si>
  <si>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</si>
  <si>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</si>
  <si>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</si>
  <si>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</si>
  <si>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</si>
  <si>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</si>
  <si>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</si>
  <si>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</si>
  <si>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</si>
  <si>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</si>
  <si>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</si>
  <si>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</si>
  <si>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</si>
  <si>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</si>
  <si>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</si>
  <si>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</si>
  <si>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</si>
  <si>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</si>
  <si>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</si>
  <si>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</si>
  <si>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</si>
  <si>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</si>
  <si>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</si>
  <si>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</si>
  <si>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</si>
  <si>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</si>
  <si>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</si>
  <si>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</si>
  <si>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</si>
  <si>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</si>
  <si>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</si>
  <si>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</si>
  <si>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</si>
  <si>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</si>
  <si>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</si>
  <si>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</si>
  <si>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</si>
  <si>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</si>
  <si>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</si>
  <si>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</si>
  <si>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</si>
  <si>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</si>
  <si>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</si>
  <si>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</si>
  <si>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</si>
  <si>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</si>
  <si>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</si>
  <si>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</si>
  <si>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</si>
  <si>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</si>
  <si>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</si>
  <si>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</si>
  <si>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</si>
  <si>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</si>
  <si>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</si>
  <si>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</si>
  <si>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</si>
  <si>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</si>
  <si>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</si>
  <si>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</si>
  <si>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</si>
  <si>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</si>
  <si>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</si>
  <si>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</si>
  <si>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</si>
  <si>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</si>
  <si>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</si>
  <si>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</si>
  <si>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</si>
  <si>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</si>
  <si>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</si>
  <si>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</si>
  <si>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</si>
  <si>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</si>
  <si>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</si>
  <si>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</si>
  <si>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</si>
  <si>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</si>
  <si>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</si>
  <si>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</si>
  <si>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</si>
  <si>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</si>
  <si>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</si>
  <si>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</si>
  <si>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</si>
  <si>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</si>
  <si>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</si>
  <si>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</si>
  <si>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</si>
  <si>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</si>
  <si>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</si>
  <si>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</si>
  <si>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</si>
  <si>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</si>
  <si>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</si>
  <si>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</si>
  <si>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</si>
  <si>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</si>
  <si>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</si>
  <si>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</si>
  <si>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</si>
  <si>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</si>
  <si>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</si>
  <si>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</si>
  <si>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</si>
  <si>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</si>
  <si>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</si>
  <si>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</si>
  <si>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</si>
  <si>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</si>
  <si>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</si>
  <si>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</si>
  <si>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</si>
  <si>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</si>
  <si>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</si>
  <si>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</si>
  <si>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</si>
  <si>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</si>
  <si>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</si>
  <si>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</si>
  <si>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</si>
  <si>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</si>
  <si>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</si>
  <si>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</si>
  <si>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</si>
  <si>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</si>
  <si>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</si>
  <si>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</si>
  <si>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</si>
  <si>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</si>
  <si>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</si>
  <si>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</si>
  <si>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</si>
  <si>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</si>
  <si>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</si>
  <si>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</si>
  <si>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</si>
  <si>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</si>
  <si>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</si>
  <si>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</si>
  <si>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</si>
  <si>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</si>
  <si>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</si>
  <si>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</si>
  <si>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</si>
  <si>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</si>
  <si>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</si>
  <si>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</si>
  <si>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</si>
  <si>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</si>
  <si>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</si>
  <si>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</si>
  <si>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</si>
  <si>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</si>
  <si>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</si>
  <si>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</si>
  <si>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</si>
  <si>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</si>
  <si>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</si>
  <si>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</si>
  <si>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</si>
  <si>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</si>
  <si>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</si>
  <si>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</si>
  <si>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</si>
  <si>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</si>
  <si>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</si>
  <si>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</si>
  <si>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</si>
  <si>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</si>
  <si>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</si>
  <si>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</si>
  <si>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</si>
  <si>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</si>
  <si>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</si>
  <si>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</si>
  <si>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</si>
  <si>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</si>
  <si>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</si>
  <si>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</si>
  <si>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</si>
  <si>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</si>
  <si>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</si>
  <si>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</si>
  <si>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</si>
  <si>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</si>
  <si>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</si>
  <si>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</si>
  <si>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</si>
  <si>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</si>
  <si>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</si>
  <si>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</si>
  <si>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</si>
  <si>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</si>
  <si>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</si>
  <si>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</si>
  <si>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</si>
  <si>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</si>
  <si>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</si>
  <si>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</si>
  <si>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</si>
  <si>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</si>
  <si>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</si>
  <si>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</si>
  <si>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</si>
  <si>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</si>
  <si>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</si>
  <si>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</si>
  <si>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</si>
  <si>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</si>
  <si>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</si>
  <si>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</si>
  <si>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</si>
  <si>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</si>
  <si>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</si>
  <si>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</si>
  <si>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</si>
  <si>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</si>
  <si>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</si>
  <si>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</si>
  <si>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</si>
  <si>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</si>
  <si>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</si>
  <si>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</si>
  <si>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</si>
  <si>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</si>
  <si>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</si>
  <si>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</si>
  <si>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</si>
  <si>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</si>
  <si>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</si>
  <si>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</si>
  <si>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</si>
  <si>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</si>
  <si>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</si>
  <si>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</si>
  <si>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</si>
  <si>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</si>
  <si>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</si>
  <si>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</si>
  <si>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</si>
  <si>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</si>
  <si>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</si>
  <si>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</si>
  <si>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</si>
  <si>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</si>
  <si>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</si>
  <si>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</si>
  <si>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</si>
  <si>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</si>
  <si>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</si>
  <si>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</si>
  <si>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</si>
  <si>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</si>
  <si>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</si>
  <si>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</si>
  <si>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</si>
  <si>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</si>
  <si>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</si>
  <si>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</si>
  <si>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</si>
  <si>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</si>
  <si>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</si>
  <si>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</si>
  <si>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</si>
  <si>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</si>
  <si>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</si>
  <si>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</si>
  <si>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</si>
  <si>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</si>
  <si>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</si>
  <si>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</si>
  <si>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</si>
  <si>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</si>
  <si>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</si>
  <si>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</si>
  <si>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</si>
  <si>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</si>
  <si>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</si>
  <si>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</si>
  <si>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</si>
  <si>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</si>
  <si>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</si>
  <si>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</si>
  <si>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</si>
  <si>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</si>
  <si>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</si>
  <si>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</si>
  <si>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</si>
  <si>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</si>
  <si>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</si>
  <si>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</si>
  <si>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</si>
  <si>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</si>
  <si>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</si>
  <si>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</si>
  <si>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</si>
  <si>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</si>
  <si>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</si>
  <si>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</si>
  <si>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</si>
  <si>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</si>
  <si>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</si>
  <si>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</si>
  <si>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</si>
  <si>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</si>
  <si>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</si>
  <si>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</si>
  <si>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</si>
  <si>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</si>
  <si>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</si>
  <si>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</si>
  <si>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</si>
  <si>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</si>
  <si>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</si>
  <si>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</si>
  <si>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</si>
  <si>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</si>
  <si>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</si>
  <si>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</si>
  <si>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</si>
  <si>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</si>
  <si>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</si>
  <si>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</si>
  <si>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</si>
  <si>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</si>
  <si>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</si>
  <si>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</si>
  <si>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</si>
  <si>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</si>
  <si>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</si>
  <si>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</si>
  <si>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</si>
  <si>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</si>
  <si>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</si>
  <si>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</si>
  <si>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</si>
  <si>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</si>
  <si>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</si>
  <si>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</si>
  <si>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</si>
  <si>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</si>
  <si>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</si>
  <si>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</si>
  <si>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</si>
  <si>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</si>
  <si>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</si>
  <si>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</si>
  <si>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</si>
  <si>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</si>
  <si>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</si>
  <si>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</si>
  <si>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</si>
  <si>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</si>
  <si>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</si>
  <si>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</si>
  <si>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</si>
  <si>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</si>
  <si>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</si>
  <si>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</si>
  <si>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</si>
  <si>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</si>
  <si>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</si>
  <si>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</si>
  <si>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</si>
  <si>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</si>
  <si>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</si>
  <si>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</si>
  <si>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Отчет о совместимости для Иванова  д.15-19  Формы для заполнения Пост731 по Приказу МинЖКХ РФ (подписан).xls</t>
  </si>
  <si>
    <t>Дата отчета: 01.04.2016 9:24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</si>
  <si>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</si>
  <si>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</si>
  <si>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</si>
  <si>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</si>
  <si>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</si>
  <si>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</si>
  <si>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</si>
  <si>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</si>
  <si>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</si>
  <si>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</si>
  <si>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</si>
  <si>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</si>
  <si>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</si>
  <si>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</si>
  <si>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</si>
  <si>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</si>
  <si>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</si>
  <si>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</si>
  <si>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</si>
  <si>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</si>
  <si>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</si>
  <si>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</si>
  <si>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</si>
  <si>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</si>
  <si>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</si>
  <si>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</si>
  <si>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ХВС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</si>
  <si>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</si>
  <si>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</si>
  <si>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</si>
  <si>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</si>
  <si>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</si>
  <si>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</si>
  <si>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</si>
  <si>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</si>
  <si>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</si>
  <si>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</si>
  <si>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</si>
  <si>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</si>
  <si>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</si>
  <si>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</si>
  <si>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</si>
  <si>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</si>
  <si>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</si>
  <si>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</si>
  <si>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</si>
  <si>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</si>
  <si>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</si>
  <si>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</si>
  <si>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</si>
  <si>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</si>
  <si>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</si>
  <si>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</si>
  <si>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</si>
  <si>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</si>
  <si>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</si>
  <si>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</si>
  <si>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</si>
  <si>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Иванова, д. 15/19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</si>
  <si>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</si>
  <si>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</si>
  <si>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</si>
  <si>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</si>
  <si>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</si>
  <si>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 xml:space="preserve"> 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</si>
  <si>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</si>
  <si>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</si>
  <si>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</si>
  <si>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</si>
  <si>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</si>
  <si>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</si>
  <si>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</si>
  <si>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</si>
  <si>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</si>
  <si>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</si>
  <si>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</si>
  <si>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</si>
  <si>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</si>
  <si>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</si>
  <si>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</si>
  <si>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</si>
  <si>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</si>
  <si>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</si>
  <si>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Трубопровод в помещениях или на открытых площадках в пределах цехов, монтируемый из готовых узлов, на условное давление не более 2,5 МПа, диаметр труб наружный 89 мм</t>
  </si>
  <si>
    <t>Проверка узла квартирного счетчика воды</t>
  </si>
  <si>
    <t>Замена участка трубопрвода ХВС кв.36,40,44,48</t>
  </si>
  <si>
    <t>Разборка трубопроводов из водогазопроводных труб в зданиях и сооружениях на резьбе диаметром до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</si>
  <si>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</si>
  <si>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25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</si>
  <si>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20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</si>
  <si>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32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</si>
  <si>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25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</si>
  <si>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20 мм</t>
  </si>
  <si>
    <t xml:space="preserve">Смена ламп светодиодных на л/кл </t>
  </si>
  <si>
    <t>Покраска фасада</t>
  </si>
  <si>
    <t>Окраска силикатными красками за 2 раза ранее окрашенных фасадов по штукатурке с земли и лесов</t>
  </si>
  <si>
    <t>Ремонт штукатурки гладких фасадов по камню и бетону с земли и лесов цементно-известковым раствором площадью отдельных мест до 5 м2 толщиной слоя до 20 мм - цоколь</t>
  </si>
  <si>
    <t>Улучшенная масляная окраска ранее окрашенных фасадов с расчисткой старой краски более 35% с земли и лесов (цоколь)</t>
  </si>
  <si>
    <t>Окраска масляными составами ранее окрашенных поверхностей труб стальных за 2 раза (газовые трубы)</t>
  </si>
  <si>
    <t>Окраска масляными составами ранее окрашенных больших металлических поверхностей (кроме крыш) за два раза (металлические двери)</t>
  </si>
  <si>
    <t xml:space="preserve">Простая масляная окраска ранее окрашенных бордюров по периметру без подготовки </t>
  </si>
  <si>
    <t>Очистка кровель от наледи и сосулек по периметру ширина очистки 1,5 м</t>
  </si>
  <si>
    <t>Смена вентилей и клапанов обратных муфтовых диаметром до 20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</si>
</sst>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5" fillId="0" borderId="0"/>
    <xf numFmtId="0" fontId="55" fillId="0" borderId="0"/>
  </cellStyleXfs>
  <cellXfs count="133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165" fontId="2" fillId="0" borderId="15" xfId="11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51" fillId="0" borderId="0" xfId="0" applyNumberFormat="1" applyFont="1" applyAlignment="1">
      <alignment vertical="top" wrapText="1"/>
    </xf>
    <xf numFmtId="0" fontId="5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5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1" fillId="0" borderId="0" xfId="0" applyNumberFormat="1" applyFont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165" fontId="2" fillId="0" borderId="15" xfId="111" applyFont="1" applyFill="1" applyBorder="1" applyAlignment="1">
      <alignment horizontal="right" vertical="top" wrapText="1"/>
    </xf>
    <xf numFmtId="49" fontId="52" fillId="0" borderId="15" xfId="97" applyNumberFormat="1" applyFont="1" applyFill="1" applyBorder="1" applyAlignment="1">
      <alignment horizontal="left" vertical="top" wrapText="1" indent="1"/>
    </xf>
    <xf numFmtId="0" fontId="52" fillId="0" borderId="15" xfId="97" applyFont="1" applyFill="1" applyBorder="1" applyAlignment="1">
      <alignment horizontal="left" wrapText="1"/>
    </xf>
    <xf numFmtId="0" fontId="52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2" fillId="0" borderId="15" xfId="0" applyNumberFormat="1" applyFont="1" applyFill="1" applyBorder="1" applyAlignment="1">
      <alignment horizontal="left" vertical="top" wrapText="1" inden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3" fillId="0" borderId="15" xfId="0" applyFont="1" applyFill="1" applyBorder="1" applyAlignment="1">
      <alignment wrapText="1"/>
    </xf>
    <xf numFmtId="0" fontId="53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3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0" applyNumberFormat="1" applyFont="1" applyFill="1" applyBorder="1" applyAlignment="1">
      <alignment horizontal="center" vertical="top" wrapText="1"/>
    </xf>
    <xf numFmtId="0" fontId="52" fillId="0" borderId="15" xfId="0" applyFont="1" applyBorder="1" applyAlignment="1">
      <alignment horizontal="center"/>
    </xf>
    <xf numFmtId="0" fontId="54" fillId="0" borderId="15" xfId="116" applyFont="1" applyFill="1" applyBorder="1" applyAlignment="1">
      <alignment vertical="top" wrapText="1"/>
    </xf>
    <xf numFmtId="2" fontId="54" fillId="0" borderId="15" xfId="116" applyNumberFormat="1" applyFont="1" applyFill="1" applyBorder="1" applyAlignment="1">
      <alignment horizontal="right" vertical="center" wrapText="1"/>
    </xf>
    <xf numFmtId="0" fontId="54" fillId="0" borderId="15" xfId="96" applyFont="1" applyBorder="1" applyAlignment="1">
      <alignment vertical="top" wrapText="1"/>
    </xf>
    <xf numFmtId="2" fontId="54" fillId="0" borderId="15" xfId="96" applyNumberFormat="1" applyFont="1" applyBorder="1" applyAlignment="1">
      <alignment horizontal="right" vertical="center" wrapText="1"/>
    </xf>
    <xf numFmtId="0" fontId="54" fillId="0" borderId="15" xfId="96" applyFont="1" applyBorder="1" applyAlignment="1">
      <alignment horizontal="center" vertical="center" wrapText="1"/>
    </xf>
    <xf numFmtId="0" fontId="54" fillId="0" borderId="15" xfId="117" applyFont="1" applyBorder="1" applyAlignment="1">
      <alignment vertical="top" wrapText="1"/>
    </xf>
    <xf numFmtId="2" fontId="54" fillId="0" borderId="15" xfId="117" applyNumberFormat="1" applyFont="1" applyBorder="1" applyAlignment="1">
      <alignment horizontal="right" vertical="center" wrapText="1"/>
    </xf>
    <xf numFmtId="0" fontId="54" fillId="0" borderId="15" xfId="117" applyFont="1" applyBorder="1" applyAlignment="1">
      <alignment horizontal="center" vertical="center" wrapText="1"/>
    </xf>
    <xf numFmtId="0" fontId="54" fillId="0" borderId="15" xfId="116" applyFont="1" applyFill="1" applyBorder="1" applyAlignment="1">
      <alignment horizontal="center" vertical="center" wrapText="1"/>
    </xf>
    <xf numFmtId="0" fontId="54" fillId="0" borderId="15" xfId="117" applyFont="1" applyBorder="1" applyAlignment="1">
      <alignment vertical="center" wrapText="1"/>
    </xf>
    <xf numFmtId="0" fontId="52" fillId="0" borderId="15" xfId="0" applyFont="1" applyBorder="1" applyAlignment="1">
      <alignment horizontal="center" wrapText="1"/>
    </xf>
    <xf numFmtId="0" fontId="56" fillId="24" borderId="0" xfId="0" applyFont="1" applyFill="1"/>
    <xf numFmtId="0" fontId="12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left" wrapText="1"/>
    </xf>
    <xf numFmtId="0" fontId="52" fillId="0" borderId="21" xfId="0" applyFont="1" applyFill="1" applyBorder="1" applyAlignment="1">
      <alignment horizontal="left" wrapText="1"/>
    </xf>
    <xf numFmtId="0" fontId="52" fillId="0" borderId="22" xfId="0" applyFont="1" applyFill="1" applyBorder="1" applyAlignment="1">
      <alignment horizontal="left" wrapText="1"/>
    </xf>
    <xf numFmtId="0" fontId="12" fillId="24" borderId="0" xfId="0" applyFont="1" applyFill="1" applyAlignment="1">
      <alignment horizontal="center"/>
    </xf>
    <xf numFmtId="0" fontId="52" fillId="0" borderId="15" xfId="0" applyFont="1" applyBorder="1" applyAlignment="1">
      <alignment horizontal="center" vertical="center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5" sqref="E35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471</v>
      </c>
    </row>
    <row r="3" spans="1:9" x14ac:dyDescent="0.2">
      <c r="A3" t="s">
        <v>319</v>
      </c>
    </row>
    <row r="4" spans="1:9" x14ac:dyDescent="0.2">
      <c r="B4" t="s">
        <v>529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60" t="s">
        <v>324</v>
      </c>
      <c r="C7" s="20" t="s">
        <v>325</v>
      </c>
      <c r="D7" s="20"/>
      <c r="E7" s="121" t="s">
        <v>306</v>
      </c>
      <c r="F7" s="122"/>
      <c r="G7" s="122"/>
      <c r="H7" s="122"/>
      <c r="I7" s="34"/>
    </row>
    <row r="8" spans="1:9" ht="12.75" customHeight="1" x14ac:dyDescent="0.2">
      <c r="A8" s="120" t="s">
        <v>326</v>
      </c>
      <c r="B8" s="120"/>
      <c r="C8" s="120"/>
      <c r="D8" s="120"/>
    </row>
    <row r="9" spans="1:9" ht="63.75" x14ac:dyDescent="0.2">
      <c r="A9" s="18" t="s">
        <v>16</v>
      </c>
      <c r="B9" s="22" t="s">
        <v>327</v>
      </c>
      <c r="C9" s="20" t="s">
        <v>325</v>
      </c>
      <c r="D9" s="23" t="s">
        <v>532</v>
      </c>
      <c r="E9" s="17" t="s">
        <v>43</v>
      </c>
    </row>
    <row r="10" spans="1:9" x14ac:dyDescent="0.2">
      <c r="A10" s="18"/>
      <c r="B10" s="39" t="s">
        <v>407</v>
      </c>
      <c r="C10" s="20"/>
      <c r="D10" s="24"/>
      <c r="E10" s="17"/>
    </row>
    <row r="11" spans="1:9" ht="38.25" x14ac:dyDescent="0.2">
      <c r="A11" s="18" t="s">
        <v>358</v>
      </c>
      <c r="B11" s="22" t="s">
        <v>328</v>
      </c>
      <c r="C11" s="20" t="s">
        <v>325</v>
      </c>
      <c r="D11" s="33" t="s">
        <v>533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534</v>
      </c>
      <c r="E12" s="121" t="s">
        <v>408</v>
      </c>
      <c r="F12" s="122"/>
      <c r="G12" s="122"/>
      <c r="H12" s="122"/>
      <c r="I12" s="122"/>
    </row>
    <row r="13" spans="1:9" ht="17.25" customHeight="1" x14ac:dyDescent="0.2">
      <c r="A13" s="18"/>
      <c r="B13" s="39" t="s">
        <v>409</v>
      </c>
      <c r="C13" s="20"/>
      <c r="D13" s="24" t="s">
        <v>535</v>
      </c>
      <c r="E13" s="121"/>
      <c r="F13" s="122"/>
      <c r="G13" s="122"/>
      <c r="H13" s="122"/>
      <c r="I13" s="122"/>
    </row>
    <row r="14" spans="1:9" ht="17.25" customHeight="1" x14ac:dyDescent="0.2">
      <c r="A14" s="18"/>
      <c r="B14" s="39" t="s">
        <v>410</v>
      </c>
      <c r="C14" s="20"/>
      <c r="D14" s="24" t="s">
        <v>536</v>
      </c>
      <c r="E14" s="121"/>
      <c r="F14" s="122"/>
      <c r="G14" s="122"/>
      <c r="H14" s="122"/>
      <c r="I14" s="122"/>
    </row>
    <row r="15" spans="1:9" ht="51" x14ac:dyDescent="0.2">
      <c r="A15" s="18" t="s">
        <v>18</v>
      </c>
      <c r="B15" s="22" t="s">
        <v>330</v>
      </c>
      <c r="C15" s="20" t="s">
        <v>325</v>
      </c>
      <c r="D15" s="54" t="s">
        <v>537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55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56" t="s">
        <v>538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56" t="s">
        <v>538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57" t="s">
        <v>539</v>
      </c>
      <c r="E19" s="123" t="s">
        <v>307</v>
      </c>
      <c r="F19" s="124"/>
      <c r="G19" s="124"/>
      <c r="H19" s="124"/>
      <c r="I19" s="124"/>
    </row>
    <row r="20" spans="1:14" x14ac:dyDescent="0.2">
      <c r="A20" s="18" t="s">
        <v>23</v>
      </c>
      <c r="B20" s="22" t="s">
        <v>334</v>
      </c>
      <c r="C20" s="20" t="s">
        <v>325</v>
      </c>
      <c r="D20" s="58" t="s">
        <v>540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541</v>
      </c>
    </row>
    <row r="23" spans="1:14" x14ac:dyDescent="0.2">
      <c r="A23" s="18"/>
      <c r="B23" s="39" t="s">
        <v>102</v>
      </c>
      <c r="C23" s="20" t="s">
        <v>325</v>
      </c>
      <c r="D23" s="20"/>
    </row>
    <row r="24" spans="1:14" ht="24.75" customHeight="1" x14ac:dyDescent="0.2">
      <c r="A24" s="18" t="s">
        <v>363</v>
      </c>
      <c r="B24" s="22" t="s">
        <v>337</v>
      </c>
      <c r="C24" s="20" t="s">
        <v>325</v>
      </c>
      <c r="D24" s="32" t="s">
        <v>542</v>
      </c>
      <c r="E24" s="121" t="s">
        <v>308</v>
      </c>
      <c r="F24" s="122"/>
      <c r="G24" s="122"/>
      <c r="H24" s="122"/>
      <c r="I24" s="122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2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365</v>
      </c>
      <c r="B26" s="40" t="s">
        <v>339</v>
      </c>
      <c r="C26" s="20" t="s">
        <v>325</v>
      </c>
      <c r="D26" s="56" t="s">
        <v>543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40" t="s">
        <v>340</v>
      </c>
      <c r="C27" s="20" t="s">
        <v>325</v>
      </c>
      <c r="D27" s="24" t="s">
        <v>544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40" t="s">
        <v>341</v>
      </c>
      <c r="C28" s="20" t="s">
        <v>325</v>
      </c>
      <c r="D28" s="30" t="s">
        <v>472</v>
      </c>
      <c r="E28" s="10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2"/>
      <c r="K30" s="21" t="s">
        <v>4</v>
      </c>
      <c r="L30" s="117" t="s">
        <v>12</v>
      </c>
      <c r="M30" s="118"/>
      <c r="N30" s="119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0"/>
      <c r="E31" s="121" t="s">
        <v>210</v>
      </c>
      <c r="F31" s="122"/>
      <c r="G31" s="122"/>
      <c r="H31" s="122"/>
      <c r="I31" s="122"/>
      <c r="K31" s="21" t="s">
        <v>5</v>
      </c>
      <c r="L31" s="117" t="s">
        <v>12</v>
      </c>
      <c r="M31" s="118"/>
      <c r="N31" s="119"/>
    </row>
    <row r="32" spans="1:14" x14ac:dyDescent="0.2">
      <c r="A32" s="18" t="s">
        <v>371</v>
      </c>
      <c r="B32" s="22" t="s">
        <v>347</v>
      </c>
      <c r="C32" s="20" t="s">
        <v>348</v>
      </c>
      <c r="D32" s="30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0"/>
    </row>
    <row r="34" spans="1:5" x14ac:dyDescent="0.2">
      <c r="A34" s="18"/>
      <c r="B34" s="39" t="s">
        <v>40</v>
      </c>
      <c r="C34" s="20" t="s">
        <v>349</v>
      </c>
      <c r="D34" s="30"/>
    </row>
    <row r="35" spans="1:5" x14ac:dyDescent="0.2">
      <c r="A35" s="18"/>
      <c r="B35" s="39" t="s">
        <v>41</v>
      </c>
      <c r="C35" s="20" t="s">
        <v>349</v>
      </c>
      <c r="D35" s="30"/>
    </row>
    <row r="36" spans="1:5" x14ac:dyDescent="0.2">
      <c r="A36" s="18"/>
      <c r="B36" s="39" t="s">
        <v>42</v>
      </c>
      <c r="C36" s="20" t="s">
        <v>349</v>
      </c>
      <c r="D36" s="30"/>
    </row>
    <row r="37" spans="1:5" ht="25.5" x14ac:dyDescent="0.2">
      <c r="A37" s="29" t="s">
        <v>373</v>
      </c>
      <c r="B37" s="22" t="s">
        <v>350</v>
      </c>
      <c r="C37" s="36" t="s">
        <v>325</v>
      </c>
      <c r="D37" s="36"/>
    </row>
    <row r="38" spans="1:5" ht="30" customHeight="1" x14ac:dyDescent="0.2">
      <c r="A38" s="120" t="s">
        <v>211</v>
      </c>
      <c r="B38" s="120"/>
      <c r="C38" s="120"/>
      <c r="D38" s="120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0" t="s">
        <v>545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0" t="s">
        <v>546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0" t="s">
        <v>473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6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6"/>
    </row>
    <row r="45" spans="1:5" x14ac:dyDescent="0.2">
      <c r="A45" s="35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"/>
  <sheetViews>
    <sheetView tabSelected="1" zoomScale="160" zoomScaleNormal="160" workbookViewId="0">
      <pane xSplit="3" ySplit="4" topLeftCell="D23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85546875" customWidth="1"/>
    <col min="2" max="2" width="49" customWidth="1"/>
    <col min="3" max="3" width="11.85546875" customWidth="1"/>
    <col min="4" max="4" width="19.85546875" style="4" customWidth="1"/>
  </cols>
  <sheetData>
    <row r="1" spans="1:4" ht="15.75" x14ac:dyDescent="0.25">
      <c r="A1" s="115" t="s">
        <v>28</v>
      </c>
      <c r="B1" s="115"/>
      <c r="C1" s="115"/>
      <c r="D1" s="115"/>
    </row>
    <row r="2" spans="1:4" ht="15.75" x14ac:dyDescent="0.25">
      <c r="A2" s="131" t="s">
        <v>547</v>
      </c>
      <c r="B2" s="131"/>
      <c r="C2" s="131"/>
      <c r="D2" s="131"/>
    </row>
    <row r="3" spans="1:4" ht="15.75" x14ac:dyDescent="0.25">
      <c r="A3" s="115"/>
      <c r="B3" s="116" t="s">
        <v>525</v>
      </c>
      <c r="C3" s="115"/>
      <c r="D3" s="115"/>
    </row>
    <row r="4" spans="1:4" ht="15.75" x14ac:dyDescent="0.25">
      <c r="A4" s="61" t="s">
        <v>320</v>
      </c>
      <c r="B4" s="62" t="s">
        <v>321</v>
      </c>
      <c r="C4" s="62" t="s">
        <v>322</v>
      </c>
      <c r="D4" s="63" t="s">
        <v>323</v>
      </c>
    </row>
    <row r="5" spans="1:4" x14ac:dyDescent="0.2">
      <c r="A5" s="64" t="s">
        <v>357</v>
      </c>
      <c r="B5" s="65" t="s">
        <v>324</v>
      </c>
      <c r="C5" s="66" t="s">
        <v>325</v>
      </c>
      <c r="D5" s="67"/>
    </row>
    <row r="6" spans="1:4" x14ac:dyDescent="0.2">
      <c r="A6" s="68" t="s">
        <v>16</v>
      </c>
      <c r="B6" s="65" t="s">
        <v>29</v>
      </c>
      <c r="C6" s="67" t="s">
        <v>325</v>
      </c>
      <c r="D6" s="67" t="s">
        <v>548</v>
      </c>
    </row>
    <row r="7" spans="1:4" x14ac:dyDescent="0.2">
      <c r="A7" s="68" t="s">
        <v>358</v>
      </c>
      <c r="B7" s="65" t="s">
        <v>30</v>
      </c>
      <c r="C7" s="67" t="s">
        <v>325</v>
      </c>
      <c r="D7" s="67" t="s">
        <v>549</v>
      </c>
    </row>
    <row r="8" spans="1:4" ht="30" customHeight="1" x14ac:dyDescent="0.2">
      <c r="A8" s="126" t="s">
        <v>163</v>
      </c>
      <c r="B8" s="126"/>
      <c r="C8" s="126"/>
      <c r="D8" s="126"/>
    </row>
    <row r="9" spans="1:4" ht="25.5" x14ac:dyDescent="0.2">
      <c r="A9" s="77" t="s">
        <v>17</v>
      </c>
      <c r="B9" s="78" t="s">
        <v>31</v>
      </c>
      <c r="C9" s="79" t="s">
        <v>356</v>
      </c>
      <c r="D9" s="80">
        <f>D11</f>
        <v>89610.74</v>
      </c>
    </row>
    <row r="10" spans="1:4" x14ac:dyDescent="0.2">
      <c r="A10" s="77" t="s">
        <v>18</v>
      </c>
      <c r="B10" s="81" t="s">
        <v>461</v>
      </c>
      <c r="C10" s="79" t="s">
        <v>356</v>
      </c>
      <c r="D10" s="82"/>
    </row>
    <row r="11" spans="1:4" x14ac:dyDescent="0.2">
      <c r="A11" s="77" t="s">
        <v>19</v>
      </c>
      <c r="B11" s="81" t="s">
        <v>462</v>
      </c>
      <c r="C11" s="79" t="s">
        <v>356</v>
      </c>
      <c r="D11" s="83">
        <v>89610.74</v>
      </c>
    </row>
    <row r="12" spans="1:4" ht="25.5" x14ac:dyDescent="0.2">
      <c r="A12" s="77" t="s">
        <v>20</v>
      </c>
      <c r="B12" s="78" t="s">
        <v>164</v>
      </c>
      <c r="C12" s="79" t="s">
        <v>356</v>
      </c>
      <c r="D12" s="80">
        <f>SUM(D13:D15)</f>
        <v>575758.19999999995</v>
      </c>
    </row>
    <row r="13" spans="1:4" x14ac:dyDescent="0.2">
      <c r="A13" s="77" t="s">
        <v>21</v>
      </c>
      <c r="B13" s="81" t="s">
        <v>453</v>
      </c>
      <c r="C13" s="79" t="s">
        <v>356</v>
      </c>
      <c r="D13" s="83">
        <f>575758.2-D14-D15</f>
        <v>341576.63999999996</v>
      </c>
    </row>
    <row r="14" spans="1:4" x14ac:dyDescent="0.2">
      <c r="A14" s="77" t="s">
        <v>22</v>
      </c>
      <c r="B14" s="81" t="s">
        <v>454</v>
      </c>
      <c r="C14" s="79" t="s">
        <v>356</v>
      </c>
      <c r="D14" s="83">
        <v>89696.88</v>
      </c>
    </row>
    <row r="15" spans="1:4" x14ac:dyDescent="0.2">
      <c r="A15" s="77" t="s">
        <v>23</v>
      </c>
      <c r="B15" s="81" t="s">
        <v>455</v>
      </c>
      <c r="C15" s="79" t="s">
        <v>356</v>
      </c>
      <c r="D15" s="83">
        <v>144484.68</v>
      </c>
    </row>
    <row r="16" spans="1:4" x14ac:dyDescent="0.2">
      <c r="A16" s="77" t="s">
        <v>24</v>
      </c>
      <c r="B16" s="78" t="s">
        <v>32</v>
      </c>
      <c r="C16" s="79" t="s">
        <v>356</v>
      </c>
      <c r="D16" s="80">
        <f>D17+D19</f>
        <v>521570.02</v>
      </c>
    </row>
    <row r="17" spans="1:4" x14ac:dyDescent="0.2">
      <c r="A17" s="77" t="s">
        <v>362</v>
      </c>
      <c r="B17" s="81" t="s">
        <v>456</v>
      </c>
      <c r="C17" s="79" t="s">
        <v>356</v>
      </c>
      <c r="D17" s="83">
        <v>521570.02</v>
      </c>
    </row>
    <row r="18" spans="1:4" x14ac:dyDescent="0.2">
      <c r="A18" s="77" t="s">
        <v>363</v>
      </c>
      <c r="B18" s="81" t="s">
        <v>457</v>
      </c>
      <c r="C18" s="79" t="s">
        <v>356</v>
      </c>
      <c r="D18" s="82"/>
    </row>
    <row r="19" spans="1:4" x14ac:dyDescent="0.2">
      <c r="A19" s="77" t="s">
        <v>364</v>
      </c>
      <c r="B19" s="81" t="s">
        <v>458</v>
      </c>
      <c r="C19" s="79" t="s">
        <v>356</v>
      </c>
      <c r="D19" s="84"/>
    </row>
    <row r="20" spans="1:4" ht="25.5" x14ac:dyDescent="0.2">
      <c r="A20" s="77" t="s">
        <v>365</v>
      </c>
      <c r="B20" s="81" t="s">
        <v>459</v>
      </c>
      <c r="C20" s="79" t="s">
        <v>356</v>
      </c>
      <c r="D20" s="82"/>
    </row>
    <row r="21" spans="1:4" x14ac:dyDescent="0.2">
      <c r="A21" s="77" t="s">
        <v>366</v>
      </c>
      <c r="B21" s="81" t="s">
        <v>460</v>
      </c>
      <c r="C21" s="79" t="s">
        <v>356</v>
      </c>
      <c r="D21" s="82"/>
    </row>
    <row r="22" spans="1:4" x14ac:dyDescent="0.2">
      <c r="A22" s="77" t="s">
        <v>367</v>
      </c>
      <c r="B22" s="78" t="s">
        <v>33</v>
      </c>
      <c r="C22" s="79" t="s">
        <v>356</v>
      </c>
      <c r="D22" s="82"/>
    </row>
    <row r="23" spans="1:4" ht="25.5" x14ac:dyDescent="0.2">
      <c r="A23" s="77" t="s">
        <v>368</v>
      </c>
      <c r="B23" s="78" t="s">
        <v>34</v>
      </c>
      <c r="C23" s="79" t="s">
        <v>356</v>
      </c>
      <c r="D23" s="80">
        <f>D25</f>
        <v>143798.91999999993</v>
      </c>
    </row>
    <row r="24" spans="1:4" x14ac:dyDescent="0.2">
      <c r="A24" s="77" t="s">
        <v>369</v>
      </c>
      <c r="B24" s="81" t="s">
        <v>461</v>
      </c>
      <c r="C24" s="79" t="s">
        <v>356</v>
      </c>
      <c r="D24" s="82"/>
    </row>
    <row r="25" spans="1:4" x14ac:dyDescent="0.2">
      <c r="A25" s="77" t="s">
        <v>370</v>
      </c>
      <c r="B25" s="81" t="s">
        <v>462</v>
      </c>
      <c r="C25" s="79" t="s">
        <v>356</v>
      </c>
      <c r="D25" s="83">
        <f>D9+D12-D17</f>
        <v>143798.91999999993</v>
      </c>
    </row>
    <row r="26" spans="1:4" ht="26.25" customHeight="1" x14ac:dyDescent="0.2">
      <c r="A26" s="127" t="s">
        <v>165</v>
      </c>
      <c r="B26" s="127"/>
      <c r="C26" s="127"/>
      <c r="D26" s="127"/>
    </row>
    <row r="27" spans="1:4" x14ac:dyDescent="0.2">
      <c r="A27" s="77" t="s">
        <v>371</v>
      </c>
      <c r="B27" s="78" t="s">
        <v>166</v>
      </c>
      <c r="C27" s="79" t="s">
        <v>325</v>
      </c>
      <c r="D27" s="79"/>
    </row>
    <row r="28" spans="1:4" ht="38.25" x14ac:dyDescent="0.2">
      <c r="A28" s="85" t="s">
        <v>474</v>
      </c>
      <c r="B28" s="86" t="s">
        <v>475</v>
      </c>
      <c r="C28" s="87" t="s">
        <v>356</v>
      </c>
      <c r="D28" s="88">
        <v>54787.92</v>
      </c>
    </row>
    <row r="29" spans="1:4" ht="38.25" x14ac:dyDescent="0.2">
      <c r="A29" s="89" t="s">
        <v>476</v>
      </c>
      <c r="B29" s="90" t="s">
        <v>477</v>
      </c>
      <c r="C29" s="91" t="s">
        <v>356</v>
      </c>
      <c r="D29" s="95">
        <f>D30+D36+D48+D51+D54+D56+D60+D64</f>
        <v>100869.56</v>
      </c>
    </row>
    <row r="30" spans="1:4" ht="38.25" x14ac:dyDescent="0.2">
      <c r="A30" s="89" t="s">
        <v>478</v>
      </c>
      <c r="B30" s="93" t="s">
        <v>479</v>
      </c>
      <c r="C30" s="94" t="s">
        <v>356</v>
      </c>
      <c r="D30" s="95">
        <f>SUM(D32:D35)</f>
        <v>11541.37</v>
      </c>
    </row>
    <row r="31" spans="1:4" x14ac:dyDescent="0.2">
      <c r="A31" s="89" t="s">
        <v>480</v>
      </c>
      <c r="B31" s="128" t="s">
        <v>481</v>
      </c>
      <c r="C31" s="129"/>
      <c r="D31" s="130"/>
    </row>
    <row r="32" spans="1:4" ht="25.5" x14ac:dyDescent="0.2">
      <c r="A32" s="89" t="s">
        <v>482</v>
      </c>
      <c r="B32" s="90" t="s">
        <v>483</v>
      </c>
      <c r="C32" s="91" t="s">
        <v>484</v>
      </c>
      <c r="D32" s="92">
        <f>(0)*1.2</f>
        <v>0</v>
      </c>
    </row>
    <row r="33" spans="1:4" ht="25.5" x14ac:dyDescent="0.2">
      <c r="A33" s="89" t="s">
        <v>482</v>
      </c>
      <c r="B33" s="90" t="s">
        <v>485</v>
      </c>
      <c r="C33" s="91" t="s">
        <v>486</v>
      </c>
      <c r="D33" s="92">
        <f t="shared" ref="D33:D35" si="0">(0)*1.2</f>
        <v>0</v>
      </c>
    </row>
    <row r="34" spans="1:4" ht="25.5" x14ac:dyDescent="0.2">
      <c r="A34" s="89" t="s">
        <v>487</v>
      </c>
      <c r="B34" s="90" t="s">
        <v>488</v>
      </c>
      <c r="C34" s="91" t="s">
        <v>531</v>
      </c>
      <c r="D34" s="92">
        <v>11541.37</v>
      </c>
    </row>
    <row r="35" spans="1:4" x14ac:dyDescent="0.2">
      <c r="A35" s="89" t="s">
        <v>489</v>
      </c>
      <c r="B35" s="90" t="s">
        <v>490</v>
      </c>
      <c r="C35" s="91" t="s">
        <v>495</v>
      </c>
      <c r="D35" s="92">
        <f t="shared" si="0"/>
        <v>0</v>
      </c>
    </row>
    <row r="36" spans="1:4" ht="25.5" x14ac:dyDescent="0.2">
      <c r="A36" s="89" t="s">
        <v>491</v>
      </c>
      <c r="B36" s="93" t="s">
        <v>492</v>
      </c>
      <c r="C36" s="94" t="s">
        <v>356</v>
      </c>
      <c r="D36" s="95">
        <f>D38+D39+D41+D42+D43+D44+D45+D46+D47+D40</f>
        <v>38436.92</v>
      </c>
    </row>
    <row r="37" spans="1:4" x14ac:dyDescent="0.2">
      <c r="A37" s="89"/>
      <c r="B37" s="128" t="s">
        <v>481</v>
      </c>
      <c r="C37" s="129"/>
      <c r="D37" s="130"/>
    </row>
    <row r="38" spans="1:4" ht="51" x14ac:dyDescent="0.2">
      <c r="A38" s="103"/>
      <c r="B38" s="104" t="s">
        <v>550</v>
      </c>
      <c r="C38" s="112" t="s">
        <v>356</v>
      </c>
      <c r="D38" s="105">
        <v>21453.599999999999</v>
      </c>
    </row>
    <row r="39" spans="1:4" x14ac:dyDescent="0.2">
      <c r="A39" s="103" t="s">
        <v>493</v>
      </c>
      <c r="B39" s="106" t="s">
        <v>551</v>
      </c>
      <c r="C39" s="112" t="s">
        <v>356</v>
      </c>
      <c r="D39" s="107">
        <v>512.45000000000005</v>
      </c>
    </row>
    <row r="40" spans="1:4" ht="25.5" x14ac:dyDescent="0.2">
      <c r="A40" s="103" t="s">
        <v>482</v>
      </c>
      <c r="B40" s="106" t="s">
        <v>569</v>
      </c>
      <c r="C40" s="112" t="s">
        <v>356</v>
      </c>
      <c r="D40" s="107">
        <v>1153.92</v>
      </c>
    </row>
    <row r="41" spans="1:4" ht="33.75" customHeight="1" x14ac:dyDescent="0.2">
      <c r="A41" s="132" t="s">
        <v>552</v>
      </c>
      <c r="B41" s="109" t="s">
        <v>553</v>
      </c>
      <c r="C41" s="112" t="s">
        <v>356</v>
      </c>
      <c r="D41" s="110">
        <v>7954.18</v>
      </c>
    </row>
    <row r="42" spans="1:4" ht="38.25" x14ac:dyDescent="0.2">
      <c r="A42" s="132"/>
      <c r="B42" s="109" t="s">
        <v>554</v>
      </c>
      <c r="C42" s="112" t="s">
        <v>356</v>
      </c>
      <c r="D42" s="110">
        <v>3630.19</v>
      </c>
    </row>
    <row r="43" spans="1:4" ht="38.25" x14ac:dyDescent="0.2">
      <c r="A43" s="132"/>
      <c r="B43" s="109" t="s">
        <v>555</v>
      </c>
      <c r="C43" s="112" t="s">
        <v>356</v>
      </c>
      <c r="D43" s="110">
        <v>902.04</v>
      </c>
    </row>
    <row r="44" spans="1:4" ht="38.25" x14ac:dyDescent="0.2">
      <c r="A44" s="132"/>
      <c r="B44" s="109" t="s">
        <v>556</v>
      </c>
      <c r="C44" s="112" t="s">
        <v>356</v>
      </c>
      <c r="D44" s="110">
        <v>1474.76</v>
      </c>
    </row>
    <row r="45" spans="1:4" ht="51" x14ac:dyDescent="0.2">
      <c r="A45" s="132"/>
      <c r="B45" s="109" t="s">
        <v>557</v>
      </c>
      <c r="C45" s="112" t="s">
        <v>356</v>
      </c>
      <c r="D45" s="110">
        <v>569.55999999999995</v>
      </c>
    </row>
    <row r="46" spans="1:4" ht="51" x14ac:dyDescent="0.2">
      <c r="A46" s="132"/>
      <c r="B46" s="109" t="s">
        <v>558</v>
      </c>
      <c r="C46" s="112" t="s">
        <v>356</v>
      </c>
      <c r="D46" s="110">
        <v>93.18</v>
      </c>
    </row>
    <row r="47" spans="1:4" ht="51" x14ac:dyDescent="0.2">
      <c r="A47" s="132"/>
      <c r="B47" s="109" t="s">
        <v>559</v>
      </c>
      <c r="C47" s="112" t="s">
        <v>356</v>
      </c>
      <c r="D47" s="110">
        <v>693.04</v>
      </c>
    </row>
    <row r="48" spans="1:4" x14ac:dyDescent="0.2">
      <c r="A48" s="89" t="s">
        <v>494</v>
      </c>
      <c r="B48" s="93" t="s">
        <v>530</v>
      </c>
      <c r="C48" s="96" t="s">
        <v>356</v>
      </c>
      <c r="D48" s="95">
        <f>D50</f>
        <v>1610.41</v>
      </c>
    </row>
    <row r="49" spans="1:4" x14ac:dyDescent="0.2">
      <c r="A49" s="89"/>
      <c r="B49" s="128" t="s">
        <v>481</v>
      </c>
      <c r="C49" s="129"/>
      <c r="D49" s="130"/>
    </row>
    <row r="50" spans="1:4" x14ac:dyDescent="0.2">
      <c r="A50" s="103"/>
      <c r="B50" s="109" t="s">
        <v>560</v>
      </c>
      <c r="C50" s="111" t="s">
        <v>356</v>
      </c>
      <c r="D50" s="110">
        <v>1610.41</v>
      </c>
    </row>
    <row r="51" spans="1:4" x14ac:dyDescent="0.2">
      <c r="A51" s="89" t="s">
        <v>496</v>
      </c>
      <c r="B51" s="93" t="s">
        <v>497</v>
      </c>
      <c r="C51" s="96" t="s">
        <v>356</v>
      </c>
      <c r="D51" s="95">
        <f>D53</f>
        <v>5768.47</v>
      </c>
    </row>
    <row r="52" spans="1:4" x14ac:dyDescent="0.2">
      <c r="A52" s="89"/>
      <c r="B52" s="128" t="s">
        <v>481</v>
      </c>
      <c r="C52" s="129"/>
      <c r="D52" s="130"/>
    </row>
    <row r="53" spans="1:4" ht="25.5" x14ac:dyDescent="0.2">
      <c r="A53" s="103"/>
      <c r="B53" s="106" t="s">
        <v>568</v>
      </c>
      <c r="C53" s="108" t="s">
        <v>356</v>
      </c>
      <c r="D53" s="107">
        <v>5768.47</v>
      </c>
    </row>
    <row r="54" spans="1:4" x14ac:dyDescent="0.2">
      <c r="A54" s="89" t="s">
        <v>498</v>
      </c>
      <c r="B54" s="93" t="s">
        <v>499</v>
      </c>
      <c r="C54" s="96" t="s">
        <v>356</v>
      </c>
      <c r="D54" s="95">
        <v>0</v>
      </c>
    </row>
    <row r="55" spans="1:4" x14ac:dyDescent="0.2">
      <c r="A55" s="89"/>
      <c r="B55" s="128" t="s">
        <v>481</v>
      </c>
      <c r="C55" s="129"/>
      <c r="D55" s="130"/>
    </row>
    <row r="56" spans="1:4" x14ac:dyDescent="0.2">
      <c r="A56" s="89" t="s">
        <v>500</v>
      </c>
      <c r="B56" s="93" t="s">
        <v>501</v>
      </c>
      <c r="C56" s="96" t="s">
        <v>356</v>
      </c>
      <c r="D56" s="95">
        <f>D58+D59</f>
        <v>5215.95</v>
      </c>
    </row>
    <row r="57" spans="1:4" x14ac:dyDescent="0.2">
      <c r="A57" s="89"/>
      <c r="B57" s="128" t="s">
        <v>481</v>
      </c>
      <c r="C57" s="129"/>
      <c r="D57" s="130"/>
    </row>
    <row r="58" spans="1:4" ht="25.5" x14ac:dyDescent="0.2">
      <c r="A58" s="114" t="s">
        <v>561</v>
      </c>
      <c r="B58" s="113" t="s">
        <v>562</v>
      </c>
      <c r="C58" s="111" t="s">
        <v>356</v>
      </c>
      <c r="D58" s="110">
        <v>1404.35</v>
      </c>
    </row>
    <row r="59" spans="1:4" ht="25.5" x14ac:dyDescent="0.2">
      <c r="A59" s="114"/>
      <c r="B59" s="109" t="s">
        <v>565</v>
      </c>
      <c r="C59" s="111" t="s">
        <v>356</v>
      </c>
      <c r="D59" s="110">
        <v>3811.6</v>
      </c>
    </row>
    <row r="60" spans="1:4" x14ac:dyDescent="0.2">
      <c r="A60" s="89" t="s">
        <v>502</v>
      </c>
      <c r="B60" s="93" t="s">
        <v>503</v>
      </c>
      <c r="C60" s="96" t="s">
        <v>356</v>
      </c>
      <c r="D60" s="95">
        <f>D62+D63</f>
        <v>32988.35</v>
      </c>
    </row>
    <row r="61" spans="1:4" x14ac:dyDescent="0.2">
      <c r="A61" s="89"/>
      <c r="B61" s="128" t="s">
        <v>481</v>
      </c>
      <c r="C61" s="129"/>
      <c r="D61" s="130"/>
    </row>
    <row r="62" spans="1:4" ht="42" customHeight="1" x14ac:dyDescent="0.2">
      <c r="A62" s="114"/>
      <c r="B62" s="109" t="s">
        <v>563</v>
      </c>
      <c r="C62" s="111" t="s">
        <v>356</v>
      </c>
      <c r="D62" s="110">
        <v>15366.47</v>
      </c>
    </row>
    <row r="63" spans="1:4" ht="38.25" x14ac:dyDescent="0.2">
      <c r="A63" s="114"/>
      <c r="B63" s="109" t="s">
        <v>564</v>
      </c>
      <c r="C63" s="111" t="s">
        <v>356</v>
      </c>
      <c r="D63" s="110">
        <v>17621.88</v>
      </c>
    </row>
    <row r="64" spans="1:4" x14ac:dyDescent="0.2">
      <c r="A64" s="89" t="s">
        <v>504</v>
      </c>
      <c r="B64" s="93" t="s">
        <v>505</v>
      </c>
      <c r="C64" s="96" t="s">
        <v>356</v>
      </c>
      <c r="D64" s="95">
        <f>D66</f>
        <v>5308.09</v>
      </c>
    </row>
    <row r="65" spans="1:4" x14ac:dyDescent="0.2">
      <c r="A65" s="89"/>
      <c r="B65" s="128" t="s">
        <v>481</v>
      </c>
      <c r="C65" s="129"/>
      <c r="D65" s="130"/>
    </row>
    <row r="66" spans="1:4" ht="38.25" x14ac:dyDescent="0.2">
      <c r="A66" s="114"/>
      <c r="B66" s="109" t="s">
        <v>566</v>
      </c>
      <c r="C66" s="111" t="s">
        <v>356</v>
      </c>
      <c r="D66" s="110">
        <v>5308.09</v>
      </c>
    </row>
    <row r="67" spans="1:4" ht="25.5" x14ac:dyDescent="0.2">
      <c r="A67" s="89" t="s">
        <v>506</v>
      </c>
      <c r="B67" s="90" t="s">
        <v>528</v>
      </c>
      <c r="C67" s="91" t="s">
        <v>356</v>
      </c>
      <c r="D67" s="97">
        <v>0</v>
      </c>
    </row>
    <row r="68" spans="1:4" x14ac:dyDescent="0.2">
      <c r="A68" s="89" t="s">
        <v>526</v>
      </c>
      <c r="B68" s="90" t="s">
        <v>527</v>
      </c>
      <c r="C68" s="91" t="s">
        <v>356</v>
      </c>
      <c r="D68" s="97">
        <v>0</v>
      </c>
    </row>
    <row r="69" spans="1:4" ht="25.5" x14ac:dyDescent="0.2">
      <c r="A69" s="89" t="s">
        <v>507</v>
      </c>
      <c r="B69" s="90" t="s">
        <v>508</v>
      </c>
      <c r="C69" s="91" t="s">
        <v>356</v>
      </c>
      <c r="D69" s="97">
        <v>0</v>
      </c>
    </row>
    <row r="70" spans="1:4" ht="25.5" x14ac:dyDescent="0.2">
      <c r="A70" s="89" t="s">
        <v>509</v>
      </c>
      <c r="B70" s="90" t="s">
        <v>510</v>
      </c>
      <c r="C70" s="91" t="s">
        <v>356</v>
      </c>
      <c r="D70" s="97">
        <v>0</v>
      </c>
    </row>
    <row r="71" spans="1:4" ht="25.5" x14ac:dyDescent="0.2">
      <c r="A71" s="89" t="s">
        <v>511</v>
      </c>
      <c r="B71" s="90" t="s">
        <v>512</v>
      </c>
      <c r="C71" s="91" t="s">
        <v>356</v>
      </c>
      <c r="D71" s="97">
        <v>0</v>
      </c>
    </row>
    <row r="72" spans="1:4" ht="25.5" x14ac:dyDescent="0.2">
      <c r="A72" s="89" t="s">
        <v>513</v>
      </c>
      <c r="B72" s="90" t="s">
        <v>514</v>
      </c>
      <c r="C72" s="91" t="s">
        <v>356</v>
      </c>
      <c r="D72" s="97">
        <v>0</v>
      </c>
    </row>
    <row r="73" spans="1:4" ht="25.5" x14ac:dyDescent="0.2">
      <c r="A73" s="89" t="s">
        <v>515</v>
      </c>
      <c r="B73" s="90" t="s">
        <v>516</v>
      </c>
      <c r="C73" s="91" t="s">
        <v>356</v>
      </c>
      <c r="D73" s="97">
        <v>0</v>
      </c>
    </row>
    <row r="74" spans="1:4" x14ac:dyDescent="0.2">
      <c r="A74" s="89" t="s">
        <v>517</v>
      </c>
      <c r="B74" s="90" t="s">
        <v>518</v>
      </c>
      <c r="C74" s="91" t="s">
        <v>356</v>
      </c>
      <c r="D74" s="97">
        <v>0</v>
      </c>
    </row>
    <row r="75" spans="1:4" ht="38.25" x14ac:dyDescent="0.2">
      <c r="A75" s="89" t="s">
        <v>519</v>
      </c>
      <c r="B75" s="90" t="s">
        <v>520</v>
      </c>
      <c r="C75" s="91" t="s">
        <v>356</v>
      </c>
      <c r="D75" s="97">
        <v>0</v>
      </c>
    </row>
    <row r="76" spans="1:4" ht="51" x14ac:dyDescent="0.2">
      <c r="A76" s="89" t="s">
        <v>521</v>
      </c>
      <c r="B76" s="90" t="s">
        <v>522</v>
      </c>
      <c r="C76" s="91" t="s">
        <v>356</v>
      </c>
      <c r="D76" s="97">
        <f>D77</f>
        <v>12745.96</v>
      </c>
    </row>
    <row r="77" spans="1:4" ht="25.5" x14ac:dyDescent="0.2">
      <c r="A77" s="114"/>
      <c r="B77" s="109" t="s">
        <v>567</v>
      </c>
      <c r="C77" s="91" t="s">
        <v>356</v>
      </c>
      <c r="D77" s="110">
        <v>12745.96</v>
      </c>
    </row>
    <row r="78" spans="1:4" x14ac:dyDescent="0.2">
      <c r="A78" s="89" t="s">
        <v>523</v>
      </c>
      <c r="B78" s="93" t="s">
        <v>524</v>
      </c>
      <c r="C78" s="96" t="s">
        <v>356</v>
      </c>
      <c r="D78" s="98">
        <v>0</v>
      </c>
    </row>
    <row r="79" spans="1:4" x14ac:dyDescent="0.2">
      <c r="A79" s="127" t="s">
        <v>167</v>
      </c>
      <c r="B79" s="127"/>
      <c r="C79" s="127"/>
      <c r="D79" s="127"/>
    </row>
    <row r="80" spans="1:4" ht="14.25" customHeight="1" x14ac:dyDescent="0.2">
      <c r="A80" s="77" t="s">
        <v>374</v>
      </c>
      <c r="B80" s="78" t="s">
        <v>168</v>
      </c>
      <c r="C80" s="79" t="s">
        <v>346</v>
      </c>
      <c r="D80" s="79"/>
    </row>
    <row r="81" spans="1:4" ht="12.75" customHeight="1" x14ac:dyDescent="0.2">
      <c r="A81" s="77" t="s">
        <v>375</v>
      </c>
      <c r="B81" s="78" t="s">
        <v>169</v>
      </c>
      <c r="C81" s="79" t="s">
        <v>346</v>
      </c>
      <c r="D81" s="79"/>
    </row>
    <row r="82" spans="1:4" ht="25.5" x14ac:dyDescent="0.2">
      <c r="A82" s="77" t="s">
        <v>376</v>
      </c>
      <c r="B82" s="78" t="s">
        <v>170</v>
      </c>
      <c r="C82" s="79" t="s">
        <v>346</v>
      </c>
      <c r="D82" s="79"/>
    </row>
    <row r="83" spans="1:4" x14ac:dyDescent="0.2">
      <c r="A83" s="77" t="s">
        <v>377</v>
      </c>
      <c r="B83" s="78" t="s">
        <v>171</v>
      </c>
      <c r="C83" s="79" t="s">
        <v>356</v>
      </c>
      <c r="D83" s="99">
        <v>0</v>
      </c>
    </row>
    <row r="84" spans="1:4" x14ac:dyDescent="0.2">
      <c r="A84" s="127" t="s">
        <v>35</v>
      </c>
      <c r="B84" s="127"/>
      <c r="C84" s="127"/>
      <c r="D84" s="127"/>
    </row>
    <row r="85" spans="1:4" ht="25.5" x14ac:dyDescent="0.2">
      <c r="A85" s="77" t="s">
        <v>378</v>
      </c>
      <c r="B85" s="78" t="s">
        <v>36</v>
      </c>
      <c r="C85" s="79" t="s">
        <v>356</v>
      </c>
      <c r="D85" s="100">
        <f>D87</f>
        <v>0</v>
      </c>
    </row>
    <row r="86" spans="1:4" x14ac:dyDescent="0.2">
      <c r="A86" s="77" t="s">
        <v>379</v>
      </c>
      <c r="B86" s="81" t="s">
        <v>463</v>
      </c>
      <c r="C86" s="79" t="s">
        <v>356</v>
      </c>
      <c r="D86" s="82"/>
    </row>
    <row r="87" spans="1:4" x14ac:dyDescent="0.2">
      <c r="A87" s="77" t="s">
        <v>380</v>
      </c>
      <c r="B87" s="81" t="s">
        <v>464</v>
      </c>
      <c r="C87" s="79" t="s">
        <v>356</v>
      </c>
      <c r="D87" s="101">
        <v>0</v>
      </c>
    </row>
    <row r="88" spans="1:4" ht="25.5" x14ac:dyDescent="0.2">
      <c r="A88" s="77" t="s">
        <v>381</v>
      </c>
      <c r="B88" s="78" t="s">
        <v>37</v>
      </c>
      <c r="C88" s="79" t="s">
        <v>356</v>
      </c>
      <c r="D88" s="102">
        <f>D90+D85</f>
        <v>143798.91999999993</v>
      </c>
    </row>
    <row r="89" spans="1:4" x14ac:dyDescent="0.2">
      <c r="A89" s="68" t="s">
        <v>382</v>
      </c>
      <c r="B89" s="70" t="s">
        <v>463</v>
      </c>
      <c r="C89" s="67" t="s">
        <v>356</v>
      </c>
      <c r="D89" s="67"/>
    </row>
    <row r="90" spans="1:4" x14ac:dyDescent="0.2">
      <c r="A90" s="68" t="s">
        <v>383</v>
      </c>
      <c r="B90" s="70" t="s">
        <v>464</v>
      </c>
      <c r="C90" s="67" t="s">
        <v>356</v>
      </c>
      <c r="D90" s="72">
        <f>D25</f>
        <v>143798.91999999993</v>
      </c>
    </row>
    <row r="91" spans="1:4" x14ac:dyDescent="0.2">
      <c r="A91" s="126" t="s">
        <v>172</v>
      </c>
      <c r="B91" s="126"/>
      <c r="C91" s="126"/>
      <c r="D91" s="126"/>
    </row>
    <row r="92" spans="1:4" ht="14.25" customHeight="1" x14ac:dyDescent="0.2">
      <c r="A92" s="68" t="s">
        <v>413</v>
      </c>
      <c r="B92" s="73" t="s">
        <v>414</v>
      </c>
      <c r="C92" s="67" t="s">
        <v>325</v>
      </c>
      <c r="D92" s="67"/>
    </row>
    <row r="93" spans="1:4" x14ac:dyDescent="0.2">
      <c r="A93" s="68" t="s">
        <v>415</v>
      </c>
      <c r="B93" s="69" t="s">
        <v>405</v>
      </c>
      <c r="C93" s="67" t="s">
        <v>325</v>
      </c>
      <c r="D93" s="67" t="s">
        <v>224</v>
      </c>
    </row>
    <row r="94" spans="1:4" x14ac:dyDescent="0.2">
      <c r="A94" s="68" t="s">
        <v>416</v>
      </c>
      <c r="B94" s="69" t="s">
        <v>38</v>
      </c>
      <c r="C94" s="67" t="s">
        <v>27</v>
      </c>
      <c r="D94" s="74">
        <v>0</v>
      </c>
    </row>
    <row r="95" spans="1:4" x14ac:dyDescent="0.2">
      <c r="A95" s="68" t="s">
        <v>417</v>
      </c>
      <c r="B95" s="69" t="s">
        <v>91</v>
      </c>
      <c r="C95" s="67" t="s">
        <v>356</v>
      </c>
      <c r="D95" s="71" t="s">
        <v>325</v>
      </c>
    </row>
    <row r="96" spans="1:4" x14ac:dyDescent="0.2">
      <c r="A96" s="68" t="s">
        <v>418</v>
      </c>
      <c r="B96" s="69" t="s">
        <v>173</v>
      </c>
      <c r="C96" s="67" t="s">
        <v>356</v>
      </c>
      <c r="D96" s="71" t="s">
        <v>325</v>
      </c>
    </row>
    <row r="97" spans="1:4" ht="12.75" customHeight="1" x14ac:dyDescent="0.2">
      <c r="A97" s="68" t="s">
        <v>419</v>
      </c>
      <c r="B97" s="69" t="s">
        <v>174</v>
      </c>
      <c r="C97" s="67" t="s">
        <v>356</v>
      </c>
      <c r="D97" s="71" t="s">
        <v>325</v>
      </c>
    </row>
    <row r="98" spans="1:4" ht="25.5" x14ac:dyDescent="0.2">
      <c r="A98" s="68" t="s">
        <v>420</v>
      </c>
      <c r="B98" s="69" t="s">
        <v>175</v>
      </c>
      <c r="C98" s="67" t="s">
        <v>356</v>
      </c>
      <c r="D98" s="71" t="str">
        <f>D95</f>
        <v>-</v>
      </c>
    </row>
    <row r="99" spans="1:4" ht="25.5" x14ac:dyDescent="0.2">
      <c r="A99" s="68" t="s">
        <v>421</v>
      </c>
      <c r="B99" s="69" t="s">
        <v>176</v>
      </c>
      <c r="C99" s="67" t="s">
        <v>356</v>
      </c>
      <c r="D99" s="71" t="str">
        <f>D96</f>
        <v>-</v>
      </c>
    </row>
    <row r="100" spans="1:4" ht="25.5" x14ac:dyDescent="0.2">
      <c r="A100" s="68" t="s">
        <v>422</v>
      </c>
      <c r="B100" s="69" t="s">
        <v>177</v>
      </c>
      <c r="C100" s="67" t="s">
        <v>356</v>
      </c>
      <c r="D100" s="71" t="str">
        <f>D97</f>
        <v>-</v>
      </c>
    </row>
    <row r="101" spans="1:4" ht="25.5" x14ac:dyDescent="0.2">
      <c r="A101" s="68" t="s">
        <v>392</v>
      </c>
      <c r="B101" s="69" t="s">
        <v>178</v>
      </c>
      <c r="C101" s="67" t="s">
        <v>356</v>
      </c>
      <c r="D101" s="71"/>
    </row>
    <row r="102" spans="1:4" x14ac:dyDescent="0.2">
      <c r="A102" s="68" t="s">
        <v>423</v>
      </c>
      <c r="B102" s="73" t="s">
        <v>424</v>
      </c>
      <c r="C102" s="67" t="s">
        <v>325</v>
      </c>
      <c r="D102" s="67"/>
    </row>
    <row r="103" spans="1:4" x14ac:dyDescent="0.2">
      <c r="A103" s="68" t="s">
        <v>425</v>
      </c>
      <c r="B103" s="69" t="s">
        <v>405</v>
      </c>
      <c r="C103" s="67" t="s">
        <v>325</v>
      </c>
      <c r="D103" s="75" t="s">
        <v>223</v>
      </c>
    </row>
    <row r="104" spans="1:4" x14ac:dyDescent="0.2">
      <c r="A104" s="68" t="s">
        <v>426</v>
      </c>
      <c r="B104" s="69" t="s">
        <v>38</v>
      </c>
      <c r="C104" s="67" t="s">
        <v>27</v>
      </c>
      <c r="D104" s="76">
        <f>D105/((33.31*6+35.38*6)/12)</f>
        <v>0</v>
      </c>
    </row>
    <row r="105" spans="1:4" x14ac:dyDescent="0.2">
      <c r="A105" s="68" t="s">
        <v>427</v>
      </c>
      <c r="B105" s="69" t="s">
        <v>91</v>
      </c>
      <c r="C105" s="67" t="s">
        <v>356</v>
      </c>
      <c r="D105" s="71">
        <v>0</v>
      </c>
    </row>
    <row r="106" spans="1:4" x14ac:dyDescent="0.2">
      <c r="A106" s="68" t="s">
        <v>428</v>
      </c>
      <c r="B106" s="69" t="s">
        <v>173</v>
      </c>
      <c r="C106" s="67" t="s">
        <v>356</v>
      </c>
      <c r="D106" s="71">
        <v>0</v>
      </c>
    </row>
    <row r="107" spans="1:4" x14ac:dyDescent="0.2">
      <c r="A107" s="68" t="s">
        <v>429</v>
      </c>
      <c r="B107" s="69" t="s">
        <v>174</v>
      </c>
      <c r="C107" s="67" t="s">
        <v>356</v>
      </c>
      <c r="D107" s="71">
        <f>D105-D106</f>
        <v>0</v>
      </c>
    </row>
    <row r="108" spans="1:4" ht="25.5" x14ac:dyDescent="0.2">
      <c r="A108" s="68" t="s">
        <v>430</v>
      </c>
      <c r="B108" s="69" t="s">
        <v>175</v>
      </c>
      <c r="C108" s="67" t="s">
        <v>356</v>
      </c>
      <c r="D108" s="71">
        <f>D105</f>
        <v>0</v>
      </c>
    </row>
    <row r="109" spans="1:4" ht="25.5" x14ac:dyDescent="0.2">
      <c r="A109" s="68" t="s">
        <v>431</v>
      </c>
      <c r="B109" s="69" t="s">
        <v>176</v>
      </c>
      <c r="C109" s="67" t="s">
        <v>356</v>
      </c>
      <c r="D109" s="71">
        <f>D106</f>
        <v>0</v>
      </c>
    </row>
    <row r="110" spans="1:4" ht="25.5" x14ac:dyDescent="0.2">
      <c r="A110" s="68" t="s">
        <v>432</v>
      </c>
      <c r="B110" s="69" t="s">
        <v>177</v>
      </c>
      <c r="C110" s="67" t="s">
        <v>356</v>
      </c>
      <c r="D110" s="71">
        <f>D107</f>
        <v>0</v>
      </c>
    </row>
    <row r="111" spans="1:4" x14ac:dyDescent="0.2">
      <c r="A111" s="68" t="s">
        <v>433</v>
      </c>
      <c r="B111" s="73" t="s">
        <v>434</v>
      </c>
      <c r="C111" s="67" t="s">
        <v>325</v>
      </c>
      <c r="D111" s="75"/>
    </row>
    <row r="112" spans="1:4" x14ac:dyDescent="0.2">
      <c r="A112" s="68" t="s">
        <v>435</v>
      </c>
      <c r="B112" s="69" t="s">
        <v>405</v>
      </c>
      <c r="C112" s="67" t="s">
        <v>325</v>
      </c>
      <c r="D112" s="75" t="s">
        <v>223</v>
      </c>
    </row>
    <row r="113" spans="1:4" x14ac:dyDescent="0.2">
      <c r="A113" s="68" t="s">
        <v>436</v>
      </c>
      <c r="B113" s="69" t="s">
        <v>38</v>
      </c>
      <c r="C113" s="67" t="s">
        <v>27</v>
      </c>
      <c r="D113" s="76">
        <f>D114/((28.84*6+30.73*6)/12)</f>
        <v>0</v>
      </c>
    </row>
    <row r="114" spans="1:4" x14ac:dyDescent="0.2">
      <c r="A114" s="68" t="s">
        <v>437</v>
      </c>
      <c r="B114" s="69" t="s">
        <v>91</v>
      </c>
      <c r="C114" s="67" t="s">
        <v>356</v>
      </c>
      <c r="D114" s="71">
        <v>0</v>
      </c>
    </row>
    <row r="115" spans="1:4" x14ac:dyDescent="0.2">
      <c r="A115" s="68" t="s">
        <v>438</v>
      </c>
      <c r="B115" s="69" t="s">
        <v>173</v>
      </c>
      <c r="C115" s="67" t="s">
        <v>356</v>
      </c>
      <c r="D115" s="71">
        <v>0</v>
      </c>
    </row>
    <row r="116" spans="1:4" x14ac:dyDescent="0.2">
      <c r="A116" s="68" t="s">
        <v>439</v>
      </c>
      <c r="B116" s="69" t="s">
        <v>174</v>
      </c>
      <c r="C116" s="67" t="s">
        <v>356</v>
      </c>
      <c r="D116" s="71">
        <f>D114-D115</f>
        <v>0</v>
      </c>
    </row>
    <row r="117" spans="1:4" ht="25.5" x14ac:dyDescent="0.2">
      <c r="A117" s="68" t="s">
        <v>440</v>
      </c>
      <c r="B117" s="69" t="s">
        <v>175</v>
      </c>
      <c r="C117" s="67" t="s">
        <v>356</v>
      </c>
      <c r="D117" s="71">
        <f>D114</f>
        <v>0</v>
      </c>
    </row>
    <row r="118" spans="1:4" ht="27" customHeight="1" x14ac:dyDescent="0.2">
      <c r="A118" s="68" t="s">
        <v>441</v>
      </c>
      <c r="B118" s="69" t="s">
        <v>176</v>
      </c>
      <c r="C118" s="67" t="s">
        <v>356</v>
      </c>
      <c r="D118" s="71">
        <f>D115</f>
        <v>0</v>
      </c>
    </row>
    <row r="119" spans="1:4" ht="25.5" x14ac:dyDescent="0.2">
      <c r="A119" s="68" t="s">
        <v>442</v>
      </c>
      <c r="B119" s="69" t="s">
        <v>177</v>
      </c>
      <c r="C119" s="67" t="s">
        <v>356</v>
      </c>
      <c r="D119" s="71">
        <f>D116</f>
        <v>0</v>
      </c>
    </row>
    <row r="120" spans="1:4" x14ac:dyDescent="0.2">
      <c r="A120" s="68" t="s">
        <v>443</v>
      </c>
      <c r="B120" s="73" t="s">
        <v>444</v>
      </c>
      <c r="C120" s="67" t="s">
        <v>325</v>
      </c>
      <c r="D120" s="67"/>
    </row>
    <row r="121" spans="1:4" x14ac:dyDescent="0.2">
      <c r="A121" s="68" t="s">
        <v>445</v>
      </c>
      <c r="B121" s="69" t="s">
        <v>405</v>
      </c>
      <c r="C121" s="67" t="s">
        <v>325</v>
      </c>
      <c r="D121" s="75" t="s">
        <v>406</v>
      </c>
    </row>
    <row r="122" spans="1:4" x14ac:dyDescent="0.2">
      <c r="A122" s="68" t="s">
        <v>446</v>
      </c>
      <c r="B122" s="69" t="s">
        <v>38</v>
      </c>
      <c r="C122" s="67" t="s">
        <v>27</v>
      </c>
      <c r="D122" s="76">
        <f>D123/((5.38*6+5.56*6)/12)</f>
        <v>0</v>
      </c>
    </row>
    <row r="123" spans="1:4" x14ac:dyDescent="0.2">
      <c r="A123" s="68" t="s">
        <v>447</v>
      </c>
      <c r="B123" s="69" t="s">
        <v>91</v>
      </c>
      <c r="C123" s="67" t="s">
        <v>356</v>
      </c>
      <c r="D123" s="71">
        <v>0</v>
      </c>
    </row>
    <row r="124" spans="1:4" x14ac:dyDescent="0.2">
      <c r="A124" s="68" t="s">
        <v>448</v>
      </c>
      <c r="B124" s="69" t="s">
        <v>173</v>
      </c>
      <c r="C124" s="67" t="s">
        <v>356</v>
      </c>
      <c r="D124" s="71">
        <v>0</v>
      </c>
    </row>
    <row r="125" spans="1:4" x14ac:dyDescent="0.2">
      <c r="A125" s="68" t="s">
        <v>449</v>
      </c>
      <c r="B125" s="69" t="s">
        <v>174</v>
      </c>
      <c r="C125" s="67" t="s">
        <v>356</v>
      </c>
      <c r="D125" s="71">
        <f>D123-D124</f>
        <v>0</v>
      </c>
    </row>
    <row r="126" spans="1:4" ht="25.5" x14ac:dyDescent="0.2">
      <c r="A126" s="42" t="s">
        <v>450</v>
      </c>
      <c r="B126" s="31" t="s">
        <v>175</v>
      </c>
      <c r="C126" s="24" t="s">
        <v>356</v>
      </c>
      <c r="D126" s="41">
        <f>D123</f>
        <v>0</v>
      </c>
    </row>
    <row r="127" spans="1:4" ht="25.5" x14ac:dyDescent="0.2">
      <c r="A127" s="42" t="s">
        <v>451</v>
      </c>
      <c r="B127" s="31" t="s">
        <v>176</v>
      </c>
      <c r="C127" s="24" t="s">
        <v>356</v>
      </c>
      <c r="D127" s="41">
        <f>D124</f>
        <v>0</v>
      </c>
    </row>
    <row r="128" spans="1:4" ht="25.5" x14ac:dyDescent="0.2">
      <c r="A128" s="42" t="s">
        <v>452</v>
      </c>
      <c r="B128" s="31" t="s">
        <v>177</v>
      </c>
      <c r="C128" s="24" t="s">
        <v>356</v>
      </c>
      <c r="D128" s="41">
        <f>D125</f>
        <v>0</v>
      </c>
    </row>
    <row r="129" spans="1:4" x14ac:dyDescent="0.2">
      <c r="A129" s="125" t="s">
        <v>179</v>
      </c>
      <c r="B129" s="125"/>
      <c r="C129" s="125"/>
      <c r="D129" s="125"/>
    </row>
    <row r="130" spans="1:4" x14ac:dyDescent="0.2">
      <c r="A130" s="18" t="s">
        <v>394</v>
      </c>
      <c r="B130" s="26" t="s">
        <v>168</v>
      </c>
      <c r="C130" s="20" t="s">
        <v>346</v>
      </c>
      <c r="D130" s="24"/>
    </row>
    <row r="131" spans="1:4" x14ac:dyDescent="0.2">
      <c r="A131" s="18" t="s">
        <v>395</v>
      </c>
      <c r="B131" s="26" t="s">
        <v>169</v>
      </c>
      <c r="C131" s="20" t="s">
        <v>346</v>
      </c>
      <c r="D131" s="24"/>
    </row>
    <row r="132" spans="1:4" ht="25.5" x14ac:dyDescent="0.2">
      <c r="A132" s="18" t="s">
        <v>396</v>
      </c>
      <c r="B132" s="26" t="s">
        <v>170</v>
      </c>
      <c r="C132" s="20" t="s">
        <v>346</v>
      </c>
      <c r="D132" s="24"/>
    </row>
    <row r="133" spans="1:4" x14ac:dyDescent="0.2">
      <c r="A133" s="18" t="s">
        <v>397</v>
      </c>
      <c r="B133" s="26" t="s">
        <v>171</v>
      </c>
      <c r="C133" s="20" t="s">
        <v>356</v>
      </c>
      <c r="D133" s="41"/>
    </row>
    <row r="134" spans="1:4" x14ac:dyDescent="0.2">
      <c r="A134" s="125" t="s">
        <v>180</v>
      </c>
      <c r="B134" s="125"/>
      <c r="C134" s="125"/>
      <c r="D134" s="125"/>
    </row>
    <row r="135" spans="1:4" x14ac:dyDescent="0.2">
      <c r="A135" s="18" t="s">
        <v>398</v>
      </c>
      <c r="B135" s="26" t="s">
        <v>181</v>
      </c>
      <c r="C135" s="20" t="s">
        <v>346</v>
      </c>
      <c r="D135" s="24"/>
    </row>
    <row r="136" spans="1:4" x14ac:dyDescent="0.2">
      <c r="A136" s="18" t="s">
        <v>25</v>
      </c>
      <c r="B136" s="26" t="s">
        <v>182</v>
      </c>
      <c r="C136" s="20" t="s">
        <v>346</v>
      </c>
      <c r="D136" s="24"/>
    </row>
    <row r="137" spans="1:4" ht="25.5" x14ac:dyDescent="0.2">
      <c r="A137" s="18" t="s">
        <v>399</v>
      </c>
      <c r="B137" s="26" t="s">
        <v>183</v>
      </c>
      <c r="C137" s="20" t="s">
        <v>356</v>
      </c>
      <c r="D137" s="24"/>
    </row>
  </sheetData>
  <mergeCells count="17">
    <mergeCell ref="A2:D2"/>
    <mergeCell ref="B61:D61"/>
    <mergeCell ref="A41:A47"/>
    <mergeCell ref="A129:D129"/>
    <mergeCell ref="A134:D134"/>
    <mergeCell ref="A8:D8"/>
    <mergeCell ref="A26:D26"/>
    <mergeCell ref="A79:D79"/>
    <mergeCell ref="A84:D84"/>
    <mergeCell ref="A91:D91"/>
    <mergeCell ref="B31:D31"/>
    <mergeCell ref="B37:D37"/>
    <mergeCell ref="B49:D49"/>
    <mergeCell ref="B52:D52"/>
    <mergeCell ref="B55:D55"/>
    <mergeCell ref="B57:D57"/>
    <mergeCell ref="B65:D6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9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 x14ac:dyDescent="0.2">
      <c r="B1" s="43" t="s">
        <v>465</v>
      </c>
      <c r="C1" s="44"/>
      <c r="D1" s="49"/>
      <c r="E1" s="49"/>
    </row>
    <row r="2" spans="2:5" x14ac:dyDescent="0.2">
      <c r="B2" s="43" t="s">
        <v>466</v>
      </c>
      <c r="C2" s="44"/>
      <c r="D2" s="49"/>
      <c r="E2" s="49"/>
    </row>
    <row r="3" spans="2:5" x14ac:dyDescent="0.2">
      <c r="B3" s="45"/>
      <c r="C3" s="45"/>
      <c r="D3" s="50"/>
      <c r="E3" s="50"/>
    </row>
    <row r="4" spans="2:5" ht="38.25" x14ac:dyDescent="0.2">
      <c r="B4" s="46" t="s">
        <v>467</v>
      </c>
      <c r="C4" s="45"/>
      <c r="D4" s="50"/>
      <c r="E4" s="50"/>
    </row>
    <row r="5" spans="2:5" x14ac:dyDescent="0.2">
      <c r="B5" s="45"/>
      <c r="C5" s="45"/>
      <c r="D5" s="50"/>
      <c r="E5" s="50"/>
    </row>
    <row r="6" spans="2:5" ht="25.5" x14ac:dyDescent="0.2">
      <c r="B6" s="43" t="s">
        <v>468</v>
      </c>
      <c r="C6" s="44"/>
      <c r="D6" s="49"/>
      <c r="E6" s="51" t="s">
        <v>469</v>
      </c>
    </row>
    <row r="7" spans="2:5" ht="13.5" thickBot="1" x14ac:dyDescent="0.25">
      <c r="B7" s="45"/>
      <c r="C7" s="45"/>
      <c r="D7" s="50"/>
      <c r="E7" s="50"/>
    </row>
    <row r="8" spans="2:5" ht="39" thickBot="1" x14ac:dyDescent="0.25">
      <c r="B8" s="47" t="s">
        <v>470</v>
      </c>
      <c r="C8" s="48"/>
      <c r="D8" s="52"/>
      <c r="E8" s="53">
        <v>4</v>
      </c>
    </row>
    <row r="9" spans="2:5" x14ac:dyDescent="0.2">
      <c r="B9" s="45"/>
      <c r="C9" s="45"/>
      <c r="D9" s="50"/>
      <c r="E9" s="50"/>
    </row>
    <row r="10" spans="2:5" x14ac:dyDescent="0.2">
      <c r="B10" s="45"/>
      <c r="C10" s="45"/>
      <c r="D10" s="50"/>
      <c r="E10" s="5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316</v>
      </c>
      <c r="C4" s="5" t="s">
        <v>104</v>
      </c>
    </row>
    <row r="5" spans="1:3" ht="13.5" thickBot="1" x14ac:dyDescent="0.25">
      <c r="A5" s="1" t="s">
        <v>16</v>
      </c>
      <c r="B5" s="38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311</v>
      </c>
      <c r="C4" s="5" t="s">
        <v>106</v>
      </c>
    </row>
    <row r="5" spans="1:3" ht="13.5" thickBot="1" x14ac:dyDescent="0.25">
      <c r="A5" s="1" t="s">
        <v>16</v>
      </c>
      <c r="B5" s="38" t="s">
        <v>312</v>
      </c>
      <c r="C5" s="5" t="s">
        <v>107</v>
      </c>
    </row>
    <row r="6" spans="1:3" ht="13.5" thickBot="1" x14ac:dyDescent="0.25">
      <c r="A6" s="1" t="s">
        <v>358</v>
      </c>
      <c r="B6" s="38" t="s">
        <v>313</v>
      </c>
      <c r="C6" s="5" t="s">
        <v>108</v>
      </c>
    </row>
    <row r="7" spans="1:3" ht="13.5" thickBot="1" x14ac:dyDescent="0.25">
      <c r="A7" s="1" t="s">
        <v>17</v>
      </c>
      <c r="B7" s="38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1</vt:i4>
      </vt:variant>
    </vt:vector>
  </HeadingPairs>
  <TitlesOfParts>
    <vt:vector size="35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Отчет о совместимости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2023-03-27T11:14:57Z</dcterms:modified>
</cp:coreProperties>
</file>